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80_観光経済課\20190322_復元\観光経済課\観光商工\●23　佐藤事務（新）\001_R6年度\001_駐車場関係事務\014_公営企業調査関係\008_経営比較分析表\【経営比較分析表】2023_203211_47_140\"/>
    </mc:Choice>
  </mc:AlternateContent>
  <workbookProtection workbookAlgorithmName="SHA-512" workbookHashValue="OCDINPHFd+Nt0ScbEQKhUUhCQbj9jyOBTp2QtRAXTQpMujDiPeuoMIeF3PEzF9kKYo/8lE9p4OKF0hywJ1R8+w==" workbookSaltValue="6OtYTpkn7Tj4+iEuABCY5A==" workbookSpinCount="100000" lockStructure="1"/>
  <bookViews>
    <workbookView xWindow="0" yWindow="0" windowWidth="14700" windowHeight="691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MA52" i="4"/>
  <c r="KO52" i="4"/>
  <c r="JV52" i="4"/>
  <c r="JC52" i="4"/>
  <c r="HJ52" i="4"/>
  <c r="GQ52" i="4"/>
  <c r="FX52" i="4"/>
  <c r="FE52" i="4"/>
  <c r="EL52" i="4"/>
  <c r="BG52" i="4"/>
  <c r="LH32" i="4"/>
  <c r="KO32" i="4"/>
  <c r="GQ32" i="4"/>
  <c r="CS32" i="4"/>
  <c r="AN32" i="4"/>
  <c r="U32" i="4"/>
  <c r="MA31" i="4"/>
  <c r="LH31" i="4"/>
  <c r="KO31" i="4"/>
  <c r="JV31" i="4"/>
  <c r="JC31" i="4"/>
  <c r="HJ31" i="4"/>
  <c r="GQ31" i="4"/>
  <c r="FX31" i="4"/>
  <c r="EL31" i="4"/>
  <c r="CS31" i="4"/>
  <c r="BZ31" i="4"/>
  <c r="BG31" i="4"/>
  <c r="AN31" i="4"/>
  <c r="U31" i="4"/>
  <c r="JQ10" i="4"/>
  <c r="DU10" i="4"/>
  <c r="CF10" i="4"/>
  <c r="B10" i="4"/>
  <c r="HX8" i="4"/>
  <c r="AQ8" i="4"/>
  <c r="B6" i="4"/>
  <c r="IT76" i="4" l="1"/>
  <c r="CS51" i="4"/>
  <c r="HJ30" i="4"/>
  <c r="CS30" i="4"/>
  <c r="BZ76" i="4"/>
  <c r="MA51" i="4"/>
  <c r="MI76" i="4"/>
  <c r="HJ51" i="4"/>
  <c r="MA30" i="4"/>
  <c r="B11" i="5"/>
  <c r="C11" i="5"/>
  <c r="D11" i="5"/>
  <c r="E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<sst xmlns="http://schemas.openxmlformats.org/spreadsheetml/2006/main" count="278" uniqueCount="132">
  <si>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</si>
  <si>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</si>
  <si>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</si>
  <si>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</si>
  <si>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</si>
  <si>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</si>
  <si>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</si>
  <si>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</si>
  <si>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</si>
  <si>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</si>
  <si>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</si>
  <si>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</si>
  <si>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</si>
  <si>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</si>
  <si>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</si>
  <si>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</si>
  <si>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</si>
  <si>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</si>
  <si>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</si>
  <si>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</si>
  <si>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</si>
  <si>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</si>
  <si>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</si>
  <si>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</si>
  <si>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</si>
  <si>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</si>
  <si>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</si>
  <si>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</si>
  <si>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</si>
  <si>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</si>
  <si>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</si>
  <si>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</si>
  <si>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</si>
  <si>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</si>
  <si>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</si>
  <si>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</si>
  <si>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</si>
  <si>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</si>
  <si>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</si>
  <si>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</si>
  <si>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</si>
  <si>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</si>
  <si>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</si>
  <si>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</si>
  <si>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</si>
  <si>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</si>
  <si>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</si>
  <si>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</si>
  <si>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</si>
  <si>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</si>
  <si>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</si>
  <si>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</si>
  <si>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</si>
  <si>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</si>
  <si>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</si>
  <si>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</si>
  <si>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</si>
  <si>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</si>
  <si>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</si>
  <si>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</si>
  <si>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</si>
  <si>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</si>
  <si>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</si>
  <si>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</si>
  <si>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</si>
  <si>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</si>
  <si>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</si>
  <si>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</si>
  <si>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</si>
  <si>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</si>
  <si>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</si>
  <si>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</si>
  <si>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</si>
  <si>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</si>
  <si>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</si>
  <si>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</si>
  <si>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</si>
  <si>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</si>
  <si>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</si>
  <si>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</si>
  <si>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</si>
  <si>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</si>
  <si>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</si>
  <si>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</si>
  <si>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</si>
  <si>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</si>
  <si>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</si>
  <si>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</si>
  <si>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</si>
  <si>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</si>
  <si>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</si>
  <si>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</si>
  <si>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</si>
  <si>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</si>
  <si>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</si>
  <si>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</si>
  <si>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</si>
  <si>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</si>
  <si>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</si>
  <si>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</si>
  <si>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</si>
  <si>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</si>
  <si>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</si>
  <si>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当該値(N-3)</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</si>
  <si>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</si>
  <si>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</si>
  <si>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</si>
  <si>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</si>
  <si>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</si>
  <si>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</si>
  <si>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</si>
  <si>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長野県　軽井沢町</t>
  </si>
  <si>
    <t>旧軽井沢駐車場</t>
  </si>
  <si>
    <t>法非適用</t>
  </si>
  <si>
    <t>駐車場整備事業</t>
  </si>
  <si>
    <t>-</t>
  </si>
  <si>
    <t>Ａ１Ｂ１</t>
  </si>
  <si>
    <t>非設置</t>
  </si>
  <si>
    <t>該当数値なし</t>
  </si>
  <si>
    <t>都市計画駐車場</t>
  </si>
  <si>
    <t>立体式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</si>
  <si>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</si>
  <si>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</si>
  <si>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</si>
  <si>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</si>
  <si>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</si>
  <si>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</si>
  <si>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</si>
  <si>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売上高ＧＯＰ比率、ＥＢＩＴＤＡを見ると例年は高い値で推移しているが、本年は低い数値となっている。要因としては、現在立体式の駐車場を平面式に改修工事を行っており、令和５年度の11月から閉場したことによる収入の減となる。</t>
    <rPh sb="27" eb="29">
      <t>レイネン</t>
    </rPh>
    <rPh sb="42" eb="44">
      <t>ホンネン</t>
    </rPh>
    <rPh sb="45" eb="46">
      <t>ヒク</t>
    </rPh>
    <rPh sb="47" eb="49">
      <t>スウチ</t>
    </rPh>
    <rPh sb="56" eb="58">
      <t>ヨウイン</t>
    </rPh>
    <rPh sb="63" eb="65">
      <t>ゲンザイ</t>
    </rPh>
    <rPh sb="65" eb="67">
      <t>リッタイ</t>
    </rPh>
    <rPh sb="67" eb="68">
      <t>シキ</t>
    </rPh>
    <rPh sb="69" eb="72">
      <t>チュウシャジョウ</t>
    </rPh>
    <phoneticPr fontId="5"/>
  </si>
  <si>
    <t>状況を比較する対象となる数値はないが、軽井沢町内では、地価の高い場所に位置するため、一層の高利用ができるか検討するべきであるが、例年の経営状況や設備投資見込額等を見ると経営は健全であり、周辺の渋滞状況を考えると、継続して経営していくことが必要と考えられる。
また、令和７年度からの平面式の駐車場の稼働状況を鑑み新たに戦略を立てることが求められる。</t>
    <rPh sb="64" eb="66">
      <t>レイネン</t>
    </rPh>
    <rPh sb="132" eb="134">
      <t>レイワ</t>
    </rPh>
    <rPh sb="135" eb="137">
      <t>ネンド</t>
    </rPh>
    <phoneticPr fontId="5"/>
  </si>
  <si>
    <t>稼働率については、低い数値で推移しているが、町の特徴として、ゴールデンウィークやお盆など繁忙期は、町内が渋滞しているような状況であるため満車となるが、解体工事により令和５年11月から閉場中。</t>
    <rPh sb="75" eb="77">
      <t>カイタイ</t>
    </rPh>
    <rPh sb="77" eb="79">
      <t>コウジ</t>
    </rPh>
    <rPh sb="82" eb="84">
      <t>レイワ</t>
    </rPh>
    <rPh sb="85" eb="86">
      <t>ネン</t>
    </rPh>
    <rPh sb="88" eb="89">
      <t>ガツ</t>
    </rPh>
    <rPh sb="91" eb="93">
      <t>ヘイジョウ</t>
    </rPh>
    <rPh sb="93" eb="94">
      <t>チュウ</t>
    </rPh>
    <phoneticPr fontId="5"/>
  </si>
  <si>
    <t>軽井沢町の特徴として、繁忙期にかなりの台数の流入があり渋滞が発生する。このことから、駐車場は重要な位置づけであり、一概に稼働率や資産の状況だけを見て他に利用を検討することは難しいと考える。
今後平面式の駐車場が稼働後慎重に経営状態の把握を行う。</t>
    <rPh sb="95" eb="97">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</si>
</sst>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366.4</c:v>
                </c:pt>
                <c:pt idx="1">
                  <c:v>180.2</c:v>
                </c:pt>
                <c:pt idx="2">
                  <c:v>320.39999999999998</c:v>
                </c:pt>
                <c:pt idx="3">
                  <c:v>240.3</c:v>
                </c:pt>
                <c:pt idx="4">
                  <c:v>53.4</c:v>
                </c:pt>
              </c:numCache>
            </c:numRef>
          </c:val>
          <c:extLst>
            <c:ext xmlns:c16="http://schemas.microsoft.com/office/drawing/2014/chart" uri="{C3380CC4-5D6E-409C-BE32-E72D297353CC}">
              <c16:uniqueId val="{00000000-9727-4060-8A7C-5EA7EA73507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136.5</c:v>
                </c:pt>
                <c:pt idx="3">
                  <c:v>183.5</c:v>
                </c:pt>
                <c:pt idx="4">
                  <c:v>3976.9</c:v>
                </c:pt>
              </c:numCache>
            </c:numRef>
          </c:val>
          <c:smooth val="0"/>
          <c:extLst>
            <c:ext xmlns:c16="http://schemas.microsoft.com/office/drawing/2014/chart" uri="{C3380CC4-5D6E-409C-BE32-E72D297353CC}">
              <c16:uniqueId val="{00000001-9727-4060-8A7C-5EA7EA73507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033-4F97-94B8-3CF857CAB89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136.19999999999999</c:v>
                </c:pt>
                <c:pt idx="3">
                  <c:v>104.8</c:v>
                </c:pt>
                <c:pt idx="4">
                  <c:v>80.7</c:v>
                </c:pt>
              </c:numCache>
            </c:numRef>
          </c:val>
          <c:smooth val="0"/>
          <c:extLst>
            <c:ext xmlns:c16="http://schemas.microsoft.com/office/drawing/2014/chart" uri="{C3380CC4-5D6E-409C-BE32-E72D297353CC}">
              <c16:uniqueId val="{00000001-2033-4F97-94B8-3CF857CAB89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B91-4835-A9F2-BDF913EAEFA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B91-4835-A9F2-BDF913EAEFA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413-4113-A2CB-71953105E15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413-4113-A2CB-71953105E15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E3F-4D13-A8DE-88FC436D8D8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4.3</c:v>
                </c:pt>
                <c:pt idx="3">
                  <c:v>4.2</c:v>
                </c:pt>
                <c:pt idx="4">
                  <c:v>3.5</c:v>
                </c:pt>
              </c:numCache>
            </c:numRef>
          </c:val>
          <c:smooth val="0"/>
          <c:extLst>
            <c:ext xmlns:c16="http://schemas.microsoft.com/office/drawing/2014/chart" uri="{C3380CC4-5D6E-409C-BE32-E72D297353CC}">
              <c16:uniqueId val="{00000001-0E3F-4D13-A8DE-88FC436D8D8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9E8-478D-9007-F234C95A596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7646</c:v>
                </c:pt>
                <c:pt idx="3">
                  <c:v>53</c:v>
                </c:pt>
                <c:pt idx="4">
                  <c:v>559</c:v>
                </c:pt>
              </c:numCache>
            </c:numRef>
          </c:val>
          <c:smooth val="0"/>
          <c:extLst>
            <c:ext xmlns:c16="http://schemas.microsoft.com/office/drawing/2014/chart" uri="{C3380CC4-5D6E-409C-BE32-E72D297353CC}">
              <c16:uniqueId val="{00000001-29E8-478D-9007-F234C95A596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73.400000000000006</c:v>
                </c:pt>
                <c:pt idx="1">
                  <c:v>43.6</c:v>
                </c:pt>
                <c:pt idx="2">
                  <c:v>55.5</c:v>
                </c:pt>
                <c:pt idx="3">
                  <c:v>81.400000000000006</c:v>
                </c:pt>
                <c:pt idx="4">
                  <c:v>102.5</c:v>
                </c:pt>
              </c:numCache>
            </c:numRef>
          </c:val>
          <c:extLst>
            <c:ext xmlns:c16="http://schemas.microsoft.com/office/drawing/2014/chart" uri="{C3380CC4-5D6E-409C-BE32-E72D297353CC}">
              <c16:uniqueId val="{00000000-E93C-44A7-BA85-38DA6A49BDE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104.3</c:v>
                </c:pt>
                <c:pt idx="3">
                  <c:v>114</c:v>
                </c:pt>
                <c:pt idx="4">
                  <c:v>114.7</c:v>
                </c:pt>
              </c:numCache>
            </c:numRef>
          </c:val>
          <c:smooth val="0"/>
          <c:extLst>
            <c:ext xmlns:c16="http://schemas.microsoft.com/office/drawing/2014/chart" uri="{C3380CC4-5D6E-409C-BE32-E72D297353CC}">
              <c16:uniqueId val="{00000001-E93C-44A7-BA85-38DA6A49BDE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72.7</c:v>
                </c:pt>
                <c:pt idx="1">
                  <c:v>44.5</c:v>
                </c:pt>
                <c:pt idx="2">
                  <c:v>68.8</c:v>
                </c:pt>
                <c:pt idx="3">
                  <c:v>58.4</c:v>
                </c:pt>
                <c:pt idx="4">
                  <c:v>-87.3</c:v>
                </c:pt>
              </c:numCache>
            </c:numRef>
          </c:val>
          <c:extLst>
            <c:ext xmlns:c16="http://schemas.microsoft.com/office/drawing/2014/chart" uri="{C3380CC4-5D6E-409C-BE32-E72D297353CC}">
              <c16:uniqueId val="{00000000-4D7C-4CFF-907A-526488AD115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5.6</c:v>
                </c:pt>
                <c:pt idx="3">
                  <c:v>18.100000000000001</c:v>
                </c:pt>
                <c:pt idx="4">
                  <c:v>22.7</c:v>
                </c:pt>
              </c:numCache>
            </c:numRef>
          </c:val>
          <c:smooth val="0"/>
          <c:extLst>
            <c:ext xmlns:c16="http://schemas.microsoft.com/office/drawing/2014/chart" uri="{C3380CC4-5D6E-409C-BE32-E72D297353CC}">
              <c16:uniqueId val="{00000001-4D7C-4CFF-907A-526488AD115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51988</c:v>
                </c:pt>
                <c:pt idx="1">
                  <c:v>17773</c:v>
                </c:pt>
                <c:pt idx="2">
                  <c:v>36071</c:v>
                </c:pt>
                <c:pt idx="3">
                  <c:v>45888</c:v>
                </c:pt>
                <c:pt idx="4">
                  <c:v>-54388</c:v>
                </c:pt>
              </c:numCache>
            </c:numRef>
          </c:val>
          <c:extLst>
            <c:ext xmlns:c16="http://schemas.microsoft.com/office/drawing/2014/chart" uri="{C3380CC4-5D6E-409C-BE32-E72D297353CC}">
              <c16:uniqueId val="{00000000-52FD-40A1-8472-2E6B43B972B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10653</c:v>
                </c:pt>
                <c:pt idx="3">
                  <c:v>17717</c:v>
                </c:pt>
                <c:pt idx="4">
                  <c:v>21349</c:v>
                </c:pt>
              </c:numCache>
            </c:numRef>
          </c:val>
          <c:smooth val="0"/>
          <c:extLst>
            <c:ext xmlns:c16="http://schemas.microsoft.com/office/drawing/2014/chart" uri="{C3380CC4-5D6E-409C-BE32-E72D297353CC}">
              <c16:uniqueId val="{00000001-52FD-40A1-8472-2E6B43B972B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S66" sqref="NS6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長野県軽井沢町　旧軽井沢駐車場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7158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440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128</v>
      </c>
      <c r="NE15" s="89"/>
      <c r="NF15" s="89"/>
      <c r="NG15" s="89"/>
      <c r="NH15" s="89"/>
      <c r="NI15" s="89"/>
      <c r="NJ15" s="89"/>
      <c r="NK15" s="89"/>
      <c r="NL15" s="89"/>
      <c r="NM15" s="89"/>
      <c r="NN15" s="89"/>
      <c r="NO15" s="89"/>
      <c r="NP15" s="89"/>
      <c r="NQ15" s="89"/>
      <c r="NR15" s="9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366.4</v>
      </c>
      <c r="V31" s="98"/>
      <c r="W31" s="98"/>
      <c r="X31" s="98"/>
      <c r="Y31" s="98"/>
      <c r="Z31" s="98"/>
      <c r="AA31" s="98"/>
      <c r="AB31" s="98"/>
      <c r="AC31" s="98"/>
      <c r="AD31" s="98"/>
      <c r="AE31" s="98"/>
      <c r="AF31" s="98"/>
      <c r="AG31" s="98"/>
      <c r="AH31" s="98"/>
      <c r="AI31" s="98"/>
      <c r="AJ31" s="98"/>
      <c r="AK31" s="98"/>
      <c r="AL31" s="98"/>
      <c r="AM31" s="98"/>
      <c r="AN31" s="98">
        <f>データ!Z7</f>
        <v>180.2</v>
      </c>
      <c r="AO31" s="98"/>
      <c r="AP31" s="98"/>
      <c r="AQ31" s="98"/>
      <c r="AR31" s="98"/>
      <c r="AS31" s="98"/>
      <c r="AT31" s="98"/>
      <c r="AU31" s="98"/>
      <c r="AV31" s="98"/>
      <c r="AW31" s="98"/>
      <c r="AX31" s="98"/>
      <c r="AY31" s="98"/>
      <c r="AZ31" s="98"/>
      <c r="BA31" s="98"/>
      <c r="BB31" s="98"/>
      <c r="BC31" s="98"/>
      <c r="BD31" s="98"/>
      <c r="BE31" s="98"/>
      <c r="BF31" s="98"/>
      <c r="BG31" s="98">
        <f>データ!AA7</f>
        <v>320.39999999999998</v>
      </c>
      <c r="BH31" s="98"/>
      <c r="BI31" s="98"/>
      <c r="BJ31" s="98"/>
      <c r="BK31" s="98"/>
      <c r="BL31" s="98"/>
      <c r="BM31" s="98"/>
      <c r="BN31" s="98"/>
      <c r="BO31" s="98"/>
      <c r="BP31" s="98"/>
      <c r="BQ31" s="98"/>
      <c r="BR31" s="98"/>
      <c r="BS31" s="98"/>
      <c r="BT31" s="98"/>
      <c r="BU31" s="98"/>
      <c r="BV31" s="98"/>
      <c r="BW31" s="98"/>
      <c r="BX31" s="98"/>
      <c r="BY31" s="98"/>
      <c r="BZ31" s="98">
        <f>データ!AB7</f>
        <v>240.3</v>
      </c>
      <c r="CA31" s="98"/>
      <c r="CB31" s="98"/>
      <c r="CC31" s="98"/>
      <c r="CD31" s="98"/>
      <c r="CE31" s="98"/>
      <c r="CF31" s="98"/>
      <c r="CG31" s="98"/>
      <c r="CH31" s="98"/>
      <c r="CI31" s="98"/>
      <c r="CJ31" s="98"/>
      <c r="CK31" s="98"/>
      <c r="CL31" s="98"/>
      <c r="CM31" s="98"/>
      <c r="CN31" s="98"/>
      <c r="CO31" s="98"/>
      <c r="CP31" s="98"/>
      <c r="CQ31" s="98"/>
      <c r="CR31" s="98"/>
      <c r="CS31" s="98">
        <f>データ!AC7</f>
        <v>53.4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73.400000000000006</v>
      </c>
      <c r="JD31" s="67"/>
      <c r="JE31" s="67"/>
      <c r="JF31" s="67"/>
      <c r="JG31" s="67"/>
      <c r="JH31" s="67"/>
      <c r="JI31" s="67"/>
      <c r="JJ31" s="67"/>
      <c r="JK31" s="67"/>
      <c r="JL31" s="67"/>
      <c r="JM31" s="67"/>
      <c r="JN31" s="67"/>
      <c r="JO31" s="67"/>
      <c r="JP31" s="67"/>
      <c r="JQ31" s="67"/>
      <c r="JR31" s="67"/>
      <c r="JS31" s="67"/>
      <c r="JT31" s="67"/>
      <c r="JU31" s="68"/>
      <c r="JV31" s="66">
        <f>データ!DL7</f>
        <v>43.6</v>
      </c>
      <c r="JW31" s="67"/>
      <c r="JX31" s="67"/>
      <c r="JY31" s="67"/>
      <c r="JZ31" s="67"/>
      <c r="KA31" s="67"/>
      <c r="KB31" s="67"/>
      <c r="KC31" s="67"/>
      <c r="KD31" s="67"/>
      <c r="KE31" s="67"/>
      <c r="KF31" s="67"/>
      <c r="KG31" s="67"/>
      <c r="KH31" s="67"/>
      <c r="KI31" s="67"/>
      <c r="KJ31" s="67"/>
      <c r="KK31" s="67"/>
      <c r="KL31" s="67"/>
      <c r="KM31" s="67"/>
      <c r="KN31" s="68"/>
      <c r="KO31" s="66">
        <f>データ!DM7</f>
        <v>55.5</v>
      </c>
      <c r="KP31" s="67"/>
      <c r="KQ31" s="67"/>
      <c r="KR31" s="67"/>
      <c r="KS31" s="67"/>
      <c r="KT31" s="67"/>
      <c r="KU31" s="67"/>
      <c r="KV31" s="67"/>
      <c r="KW31" s="67"/>
      <c r="KX31" s="67"/>
      <c r="KY31" s="67"/>
      <c r="KZ31" s="67"/>
      <c r="LA31" s="67"/>
      <c r="LB31" s="67"/>
      <c r="LC31" s="67"/>
      <c r="LD31" s="67"/>
      <c r="LE31" s="67"/>
      <c r="LF31" s="67"/>
      <c r="LG31" s="68"/>
      <c r="LH31" s="66">
        <f>データ!DN7</f>
        <v>81.400000000000006</v>
      </c>
      <c r="LI31" s="67"/>
      <c r="LJ31" s="67"/>
      <c r="LK31" s="67"/>
      <c r="LL31" s="67"/>
      <c r="LM31" s="67"/>
      <c r="LN31" s="67"/>
      <c r="LO31" s="67"/>
      <c r="LP31" s="67"/>
      <c r="LQ31" s="67"/>
      <c r="LR31" s="67"/>
      <c r="LS31" s="67"/>
      <c r="LT31" s="67"/>
      <c r="LU31" s="67"/>
      <c r="LV31" s="67"/>
      <c r="LW31" s="67"/>
      <c r="LX31" s="67"/>
      <c r="LY31" s="67"/>
      <c r="LZ31" s="68"/>
      <c r="MA31" s="66">
        <f>データ!DO7</f>
        <v>102.5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230.7</v>
      </c>
      <c r="V32" s="98"/>
      <c r="W32" s="98"/>
      <c r="X32" s="98"/>
      <c r="Y32" s="98"/>
      <c r="Z32" s="98"/>
      <c r="AA32" s="98"/>
      <c r="AB32" s="98"/>
      <c r="AC32" s="98"/>
      <c r="AD32" s="98"/>
      <c r="AE32" s="98"/>
      <c r="AF32" s="98"/>
      <c r="AG32" s="98"/>
      <c r="AH32" s="98"/>
      <c r="AI32" s="98"/>
      <c r="AJ32" s="98"/>
      <c r="AK32" s="98"/>
      <c r="AL32" s="98"/>
      <c r="AM32" s="98"/>
      <c r="AN32" s="98">
        <f>データ!AE7</f>
        <v>166.4</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1.7</v>
      </c>
      <c r="EM32" s="98"/>
      <c r="EN32" s="98"/>
      <c r="EO32" s="98"/>
      <c r="EP32" s="98"/>
      <c r="EQ32" s="98"/>
      <c r="ER32" s="98"/>
      <c r="ES32" s="98"/>
      <c r="ET32" s="98"/>
      <c r="EU32" s="98"/>
      <c r="EV32" s="98"/>
      <c r="EW32" s="98"/>
      <c r="EX32" s="98"/>
      <c r="EY32" s="98"/>
      <c r="EZ32" s="98"/>
      <c r="FA32" s="98"/>
      <c r="FB32" s="98"/>
      <c r="FC32" s="98"/>
      <c r="FD32" s="98"/>
      <c r="FE32" s="98">
        <f>データ!AP7</f>
        <v>9.9</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164.6</v>
      </c>
      <c r="JD32" s="67"/>
      <c r="JE32" s="67"/>
      <c r="JF32" s="67"/>
      <c r="JG32" s="67"/>
      <c r="JH32" s="67"/>
      <c r="JI32" s="67"/>
      <c r="JJ32" s="67"/>
      <c r="JK32" s="67"/>
      <c r="JL32" s="67"/>
      <c r="JM32" s="67"/>
      <c r="JN32" s="67"/>
      <c r="JO32" s="67"/>
      <c r="JP32" s="67"/>
      <c r="JQ32" s="67"/>
      <c r="JR32" s="67"/>
      <c r="JS32" s="67"/>
      <c r="JT32" s="67"/>
      <c r="JU32" s="68"/>
      <c r="JV32" s="66">
        <f>データ!DQ7</f>
        <v>140.30000000000001</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129</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130</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72.7</v>
      </c>
      <c r="EM52" s="98"/>
      <c r="EN52" s="98"/>
      <c r="EO52" s="98"/>
      <c r="EP52" s="98"/>
      <c r="EQ52" s="98"/>
      <c r="ER52" s="98"/>
      <c r="ES52" s="98"/>
      <c r="ET52" s="98"/>
      <c r="EU52" s="98"/>
      <c r="EV52" s="98"/>
      <c r="EW52" s="98"/>
      <c r="EX52" s="98"/>
      <c r="EY52" s="98"/>
      <c r="EZ52" s="98"/>
      <c r="FA52" s="98"/>
      <c r="FB52" s="98"/>
      <c r="FC52" s="98"/>
      <c r="FD52" s="98"/>
      <c r="FE52" s="98">
        <f>データ!BG7</f>
        <v>44.5</v>
      </c>
      <c r="FF52" s="98"/>
      <c r="FG52" s="98"/>
      <c r="FH52" s="98"/>
      <c r="FI52" s="98"/>
      <c r="FJ52" s="98"/>
      <c r="FK52" s="98"/>
      <c r="FL52" s="98"/>
      <c r="FM52" s="98"/>
      <c r="FN52" s="98"/>
      <c r="FO52" s="98"/>
      <c r="FP52" s="98"/>
      <c r="FQ52" s="98"/>
      <c r="FR52" s="98"/>
      <c r="FS52" s="98"/>
      <c r="FT52" s="98"/>
      <c r="FU52" s="98"/>
      <c r="FV52" s="98"/>
      <c r="FW52" s="98"/>
      <c r="FX52" s="98">
        <f>データ!BH7</f>
        <v>68.8</v>
      </c>
      <c r="FY52" s="98"/>
      <c r="FZ52" s="98"/>
      <c r="GA52" s="98"/>
      <c r="GB52" s="98"/>
      <c r="GC52" s="98"/>
      <c r="GD52" s="98"/>
      <c r="GE52" s="98"/>
      <c r="GF52" s="98"/>
      <c r="GG52" s="98"/>
      <c r="GH52" s="98"/>
      <c r="GI52" s="98"/>
      <c r="GJ52" s="98"/>
      <c r="GK52" s="98"/>
      <c r="GL52" s="98"/>
      <c r="GM52" s="98"/>
      <c r="GN52" s="98"/>
      <c r="GO52" s="98"/>
      <c r="GP52" s="98"/>
      <c r="GQ52" s="98">
        <f>データ!BI7</f>
        <v>58.4</v>
      </c>
      <c r="GR52" s="98"/>
      <c r="GS52" s="98"/>
      <c r="GT52" s="98"/>
      <c r="GU52" s="98"/>
      <c r="GV52" s="98"/>
      <c r="GW52" s="98"/>
      <c r="GX52" s="98"/>
      <c r="GY52" s="98"/>
      <c r="GZ52" s="98"/>
      <c r="HA52" s="98"/>
      <c r="HB52" s="98"/>
      <c r="HC52" s="98"/>
      <c r="HD52" s="98"/>
      <c r="HE52" s="98"/>
      <c r="HF52" s="98"/>
      <c r="HG52" s="98"/>
      <c r="HH52" s="98"/>
      <c r="HI52" s="98"/>
      <c r="HJ52" s="98">
        <f>データ!BJ7</f>
        <v>-87.3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51988</v>
      </c>
      <c r="JD52" s="97"/>
      <c r="JE52" s="97"/>
      <c r="JF52" s="97"/>
      <c r="JG52" s="97"/>
      <c r="JH52" s="97"/>
      <c r="JI52" s="97"/>
      <c r="JJ52" s="97"/>
      <c r="JK52" s="97"/>
      <c r="JL52" s="97"/>
      <c r="JM52" s="97"/>
      <c r="JN52" s="97"/>
      <c r="JO52" s="97"/>
      <c r="JP52" s="97"/>
      <c r="JQ52" s="97"/>
      <c r="JR52" s="97"/>
      <c r="JS52" s="97"/>
      <c r="JT52" s="97"/>
      <c r="JU52" s="97"/>
      <c r="JV52" s="97">
        <f>データ!BR7</f>
        <v>17773</v>
      </c>
      <c r="JW52" s="97"/>
      <c r="JX52" s="97"/>
      <c r="JY52" s="97"/>
      <c r="JZ52" s="97"/>
      <c r="KA52" s="97"/>
      <c r="KB52" s="97"/>
      <c r="KC52" s="97"/>
      <c r="KD52" s="97"/>
      <c r="KE52" s="97"/>
      <c r="KF52" s="97"/>
      <c r="KG52" s="97"/>
      <c r="KH52" s="97"/>
      <c r="KI52" s="97"/>
      <c r="KJ52" s="97"/>
      <c r="KK52" s="97"/>
      <c r="KL52" s="97"/>
      <c r="KM52" s="97"/>
      <c r="KN52" s="97"/>
      <c r="KO52" s="97">
        <f>データ!BS7</f>
        <v>36071</v>
      </c>
      <c r="KP52" s="97"/>
      <c r="KQ52" s="97"/>
      <c r="KR52" s="97"/>
      <c r="KS52" s="97"/>
      <c r="KT52" s="97"/>
      <c r="KU52" s="97"/>
      <c r="KV52" s="97"/>
      <c r="KW52" s="97"/>
      <c r="KX52" s="97"/>
      <c r="KY52" s="97"/>
      <c r="KZ52" s="97"/>
      <c r="LA52" s="97"/>
      <c r="LB52" s="97"/>
      <c r="LC52" s="97"/>
      <c r="LD52" s="97"/>
      <c r="LE52" s="97"/>
      <c r="LF52" s="97"/>
      <c r="LG52" s="97"/>
      <c r="LH52" s="97">
        <f>データ!BT7</f>
        <v>45888</v>
      </c>
      <c r="LI52" s="97"/>
      <c r="LJ52" s="97"/>
      <c r="LK52" s="97"/>
      <c r="LL52" s="97"/>
      <c r="LM52" s="97"/>
      <c r="LN52" s="97"/>
      <c r="LO52" s="97"/>
      <c r="LP52" s="97"/>
      <c r="LQ52" s="97"/>
      <c r="LR52" s="97"/>
      <c r="LS52" s="97"/>
      <c r="LT52" s="97"/>
      <c r="LU52" s="97"/>
      <c r="LV52" s="97"/>
      <c r="LW52" s="97"/>
      <c r="LX52" s="97"/>
      <c r="LY52" s="97"/>
      <c r="LZ52" s="97"/>
      <c r="MA52" s="97">
        <f>データ!BU7</f>
        <v>-54388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7</v>
      </c>
      <c r="V53" s="97"/>
      <c r="W53" s="97"/>
      <c r="X53" s="97"/>
      <c r="Y53" s="97"/>
      <c r="Z53" s="97"/>
      <c r="AA53" s="97"/>
      <c r="AB53" s="97"/>
      <c r="AC53" s="97"/>
      <c r="AD53" s="97"/>
      <c r="AE53" s="97"/>
      <c r="AF53" s="97"/>
      <c r="AG53" s="97"/>
      <c r="AH53" s="97"/>
      <c r="AI53" s="97"/>
      <c r="AJ53" s="97"/>
      <c r="AK53" s="97"/>
      <c r="AL53" s="97"/>
      <c r="AM53" s="97"/>
      <c r="AN53" s="97">
        <f>データ!BA7</f>
        <v>260</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36.200000000000003</v>
      </c>
      <c r="EM53" s="98"/>
      <c r="EN53" s="98"/>
      <c r="EO53" s="98"/>
      <c r="EP53" s="98"/>
      <c r="EQ53" s="98"/>
      <c r="ER53" s="98"/>
      <c r="ES53" s="98"/>
      <c r="ET53" s="98"/>
      <c r="EU53" s="98"/>
      <c r="EV53" s="98"/>
      <c r="EW53" s="98"/>
      <c r="EX53" s="98"/>
      <c r="EY53" s="98"/>
      <c r="EZ53" s="98"/>
      <c r="FA53" s="98"/>
      <c r="FB53" s="98"/>
      <c r="FC53" s="98"/>
      <c r="FD53" s="98"/>
      <c r="FE53" s="98">
        <f>データ!BL7</f>
        <v>-15.8</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24482</v>
      </c>
      <c r="JD53" s="97"/>
      <c r="JE53" s="97"/>
      <c r="JF53" s="97"/>
      <c r="JG53" s="97"/>
      <c r="JH53" s="97"/>
      <c r="JI53" s="97"/>
      <c r="JJ53" s="97"/>
      <c r="JK53" s="97"/>
      <c r="JL53" s="97"/>
      <c r="JM53" s="97"/>
      <c r="JN53" s="97"/>
      <c r="JO53" s="97"/>
      <c r="JP53" s="97"/>
      <c r="JQ53" s="97"/>
      <c r="JR53" s="97"/>
      <c r="JS53" s="97"/>
      <c r="JT53" s="97"/>
      <c r="JU53" s="97"/>
      <c r="JV53" s="97">
        <f>データ!BW7</f>
        <v>13494</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131</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631336</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70" t="str">
        <f>データ!$B$11</f>
        <v>R01</v>
      </c>
      <c r="S76" s="71"/>
      <c r="T76" s="71"/>
      <c r="U76" s="71"/>
      <c r="V76" s="71"/>
      <c r="W76" s="71"/>
      <c r="X76" s="71"/>
      <c r="Y76" s="71"/>
      <c r="Z76" s="71"/>
      <c r="AA76" s="71"/>
      <c r="AB76" s="71"/>
      <c r="AC76" s="71"/>
      <c r="AD76" s="71"/>
      <c r="AE76" s="71"/>
      <c r="AF76" s="72"/>
      <c r="AG76" s="70" t="str">
        <f>データ!$C$11</f>
        <v>R02</v>
      </c>
      <c r="AH76" s="71"/>
      <c r="AI76" s="71"/>
      <c r="AJ76" s="71"/>
      <c r="AK76" s="71"/>
      <c r="AL76" s="71"/>
      <c r="AM76" s="71"/>
      <c r="AN76" s="71"/>
      <c r="AO76" s="71"/>
      <c r="AP76" s="71"/>
      <c r="AQ76" s="71"/>
      <c r="AR76" s="71"/>
      <c r="AS76" s="71"/>
      <c r="AT76" s="71"/>
      <c r="AU76" s="72"/>
      <c r="AV76" s="70" t="str">
        <f>データ!$D$11</f>
        <v>R03</v>
      </c>
      <c r="AW76" s="71"/>
      <c r="AX76" s="71"/>
      <c r="AY76" s="71"/>
      <c r="AZ76" s="71"/>
      <c r="BA76" s="71"/>
      <c r="BB76" s="71"/>
      <c r="BC76" s="71"/>
      <c r="BD76" s="71"/>
      <c r="BE76" s="71"/>
      <c r="BF76" s="71"/>
      <c r="BG76" s="71"/>
      <c r="BH76" s="71"/>
      <c r="BI76" s="71"/>
      <c r="BJ76" s="72"/>
      <c r="BK76" s="70" t="str">
        <f>データ!$E$11</f>
        <v>R04</v>
      </c>
      <c r="BL76" s="71"/>
      <c r="BM76" s="71"/>
      <c r="BN76" s="71"/>
      <c r="BO76" s="71"/>
      <c r="BP76" s="71"/>
      <c r="BQ76" s="71"/>
      <c r="BR76" s="71"/>
      <c r="BS76" s="71"/>
      <c r="BT76" s="71"/>
      <c r="BU76" s="71"/>
      <c r="BV76" s="71"/>
      <c r="BW76" s="71"/>
      <c r="BX76" s="71"/>
      <c r="BY76" s="72"/>
      <c r="BZ76" s="70" t="str">
        <f>データ!$F$11</f>
        <v>R05</v>
      </c>
      <c r="CA76" s="71"/>
      <c r="CB76" s="71"/>
      <c r="CC76" s="71"/>
      <c r="CD76" s="71"/>
      <c r="CE76" s="71"/>
      <c r="CF76" s="71"/>
      <c r="CG76" s="71"/>
      <c r="CH76" s="71"/>
      <c r="CI76" s="71"/>
      <c r="CJ76" s="71"/>
      <c r="CK76" s="71"/>
      <c r="CL76" s="71"/>
      <c r="CM76" s="71"/>
      <c r="CN76" s="72"/>
      <c r="CO76" s="2"/>
      <c r="CP76" s="2"/>
      <c r="CQ76" s="2"/>
      <c r="CR76" s="2"/>
      <c r="CS76" s="2"/>
      <c r="CT76" s="2"/>
      <c r="CU76" s="2"/>
      <c r="CV76" s="73">
        <f>データ!CN7</f>
        <v>1600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R01</v>
      </c>
      <c r="GM76" s="71"/>
      <c r="GN76" s="71"/>
      <c r="GO76" s="71"/>
      <c r="GP76" s="71"/>
      <c r="GQ76" s="71"/>
      <c r="GR76" s="71"/>
      <c r="GS76" s="71"/>
      <c r="GT76" s="71"/>
      <c r="GU76" s="71"/>
      <c r="GV76" s="71"/>
      <c r="GW76" s="71"/>
      <c r="GX76" s="71"/>
      <c r="GY76" s="71"/>
      <c r="GZ76" s="72"/>
      <c r="HA76" s="70" t="str">
        <f>データ!$C$11</f>
        <v>R02</v>
      </c>
      <c r="HB76" s="71"/>
      <c r="HC76" s="71"/>
      <c r="HD76" s="71"/>
      <c r="HE76" s="71"/>
      <c r="HF76" s="71"/>
      <c r="HG76" s="71"/>
      <c r="HH76" s="71"/>
      <c r="HI76" s="71"/>
      <c r="HJ76" s="71"/>
      <c r="HK76" s="71"/>
      <c r="HL76" s="71"/>
      <c r="HM76" s="71"/>
      <c r="HN76" s="71"/>
      <c r="HO76" s="72"/>
      <c r="HP76" s="70" t="str">
        <f>データ!$D$11</f>
        <v>R03</v>
      </c>
      <c r="HQ76" s="71"/>
      <c r="HR76" s="71"/>
      <c r="HS76" s="71"/>
      <c r="HT76" s="71"/>
      <c r="HU76" s="71"/>
      <c r="HV76" s="71"/>
      <c r="HW76" s="71"/>
      <c r="HX76" s="71"/>
      <c r="HY76" s="71"/>
      <c r="HZ76" s="71"/>
      <c r="IA76" s="71"/>
      <c r="IB76" s="71"/>
      <c r="IC76" s="71"/>
      <c r="ID76" s="72"/>
      <c r="IE76" s="70" t="str">
        <f>データ!$E$11</f>
        <v>R04</v>
      </c>
      <c r="IF76" s="71"/>
      <c r="IG76" s="71"/>
      <c r="IH76" s="71"/>
      <c r="II76" s="71"/>
      <c r="IJ76" s="71"/>
      <c r="IK76" s="71"/>
      <c r="IL76" s="71"/>
      <c r="IM76" s="71"/>
      <c r="IN76" s="71"/>
      <c r="IO76" s="71"/>
      <c r="IP76" s="71"/>
      <c r="IQ76" s="71"/>
      <c r="IR76" s="71"/>
      <c r="IS76" s="72"/>
      <c r="IT76" s="70" t="str">
        <f>データ!$F$11</f>
        <v>R05</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R01</v>
      </c>
      <c r="KB76" s="71"/>
      <c r="KC76" s="71"/>
      <c r="KD76" s="71"/>
      <c r="KE76" s="71"/>
      <c r="KF76" s="71"/>
      <c r="KG76" s="71"/>
      <c r="KH76" s="71"/>
      <c r="KI76" s="71"/>
      <c r="KJ76" s="71"/>
      <c r="KK76" s="71"/>
      <c r="KL76" s="71"/>
      <c r="KM76" s="71"/>
      <c r="KN76" s="71"/>
      <c r="KO76" s="72"/>
      <c r="KP76" s="70" t="str">
        <f>データ!$C$11</f>
        <v>R02</v>
      </c>
      <c r="KQ76" s="71"/>
      <c r="KR76" s="71"/>
      <c r="KS76" s="71"/>
      <c r="KT76" s="71"/>
      <c r="KU76" s="71"/>
      <c r="KV76" s="71"/>
      <c r="KW76" s="71"/>
      <c r="KX76" s="71"/>
      <c r="KY76" s="71"/>
      <c r="KZ76" s="71"/>
      <c r="LA76" s="71"/>
      <c r="LB76" s="71"/>
      <c r="LC76" s="71"/>
      <c r="LD76" s="72"/>
      <c r="LE76" s="70" t="str">
        <f>データ!$D$11</f>
        <v>R03</v>
      </c>
      <c r="LF76" s="71"/>
      <c r="LG76" s="71"/>
      <c r="LH76" s="71"/>
      <c r="LI76" s="71"/>
      <c r="LJ76" s="71"/>
      <c r="LK76" s="71"/>
      <c r="LL76" s="71"/>
      <c r="LM76" s="71"/>
      <c r="LN76" s="71"/>
      <c r="LO76" s="71"/>
      <c r="LP76" s="71"/>
      <c r="LQ76" s="71"/>
      <c r="LR76" s="71"/>
      <c r="LS76" s="72"/>
      <c r="LT76" s="70" t="str">
        <f>データ!$E$11</f>
        <v>R04</v>
      </c>
      <c r="LU76" s="71"/>
      <c r="LV76" s="71"/>
      <c r="LW76" s="71"/>
      <c r="LX76" s="71"/>
      <c r="LY76" s="71"/>
      <c r="LZ76" s="71"/>
      <c r="MA76" s="71"/>
      <c r="MB76" s="71"/>
      <c r="MC76" s="71"/>
      <c r="MD76" s="71"/>
      <c r="ME76" s="71"/>
      <c r="MF76" s="71"/>
      <c r="MG76" s="71"/>
      <c r="MH76" s="72"/>
      <c r="MI76" s="70" t="str">
        <f>データ!$F$11</f>
        <v>R05</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1555</v>
      </c>
      <c r="KB78" s="67"/>
      <c r="KC78" s="67"/>
      <c r="KD78" s="67"/>
      <c r="KE78" s="67"/>
      <c r="KF78" s="67"/>
      <c r="KG78" s="67"/>
      <c r="KH78" s="67"/>
      <c r="KI78" s="67"/>
      <c r="KJ78" s="67"/>
      <c r="KK78" s="67"/>
      <c r="KL78" s="67"/>
      <c r="KM78" s="67"/>
      <c r="KN78" s="67"/>
      <c r="KO78" s="68"/>
      <c r="KP78" s="66">
        <f>データ!DF7</f>
        <v>69.3</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5xiX+V+jsjL0V+YcRL89P7RyWQvcNv+orBYdnAxvV4bc+CNYYHckl4hQWDc80m8a14SdJiWigp8iK4jEbvHENA==" saltValue="BKwTL9kJASN9/5aHgrx4C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35" t="s">
        <v>63</v>
      </c>
      <c r="AK4" s="135"/>
      <c r="AL4" s="135"/>
      <c r="AM4" s="135"/>
      <c r="AN4" s="135"/>
      <c r="AO4" s="135"/>
      <c r="AP4" s="135"/>
      <c r="AQ4" s="135"/>
      <c r="AR4" s="135"/>
      <c r="AS4" s="135"/>
      <c r="AT4" s="135"/>
      <c r="AU4" s="145" t="s">
        <v>64</v>
      </c>
      <c r="AV4" s="135"/>
      <c r="AW4" s="135"/>
      <c r="AX4" s="135"/>
      <c r="AY4" s="135"/>
      <c r="AZ4" s="135"/>
      <c r="BA4" s="135"/>
      <c r="BB4" s="135"/>
      <c r="BC4" s="135"/>
      <c r="BD4" s="135"/>
      <c r="BE4" s="135"/>
      <c r="BF4" s="135" t="s">
        <v>65</v>
      </c>
      <c r="BG4" s="135"/>
      <c r="BH4" s="135"/>
      <c r="BI4" s="135"/>
      <c r="BJ4" s="135"/>
      <c r="BK4" s="135"/>
      <c r="BL4" s="135"/>
      <c r="BM4" s="135"/>
      <c r="BN4" s="135"/>
      <c r="BO4" s="135"/>
      <c r="BP4" s="135"/>
      <c r="BQ4" s="145" t="s">
        <v>66</v>
      </c>
      <c r="BR4" s="135"/>
      <c r="BS4" s="135"/>
      <c r="BT4" s="135"/>
      <c r="BU4" s="135"/>
      <c r="BV4" s="135"/>
      <c r="BW4" s="135"/>
      <c r="BX4" s="135"/>
      <c r="BY4" s="135"/>
      <c r="BZ4" s="135"/>
      <c r="CA4" s="135"/>
      <c r="CB4" s="135" t="s">
        <v>67</v>
      </c>
      <c r="CC4" s="135"/>
      <c r="CD4" s="135"/>
      <c r="CE4" s="135"/>
      <c r="CF4" s="135"/>
      <c r="CG4" s="135"/>
      <c r="CH4" s="135"/>
      <c r="CI4" s="135"/>
      <c r="CJ4" s="135"/>
      <c r="CK4" s="135"/>
      <c r="CL4" s="135"/>
      <c r="CM4" s="136" t="s">
        <v>68</v>
      </c>
      <c r="CN4" s="136" t="s">
        <v>69</v>
      </c>
      <c r="CO4" s="138" t="s">
        <v>70</v>
      </c>
      <c r="CP4" s="139"/>
      <c r="CQ4" s="139"/>
      <c r="CR4" s="139"/>
      <c r="CS4" s="139"/>
      <c r="CT4" s="139"/>
      <c r="CU4" s="139"/>
      <c r="CV4" s="139"/>
      <c r="CW4" s="139"/>
      <c r="CX4" s="139"/>
      <c r="CY4" s="140"/>
      <c r="CZ4" s="135" t="s">
        <v>71</v>
      </c>
      <c r="DA4" s="135"/>
      <c r="DB4" s="135"/>
      <c r="DC4" s="135"/>
      <c r="DD4" s="135"/>
      <c r="DE4" s="135"/>
      <c r="DF4" s="135"/>
      <c r="DG4" s="135"/>
      <c r="DH4" s="135"/>
      <c r="DI4" s="135"/>
      <c r="DJ4" s="135"/>
      <c r="DK4" s="138" t="s">
        <v>72</v>
      </c>
      <c r="DL4" s="139"/>
      <c r="DM4" s="139"/>
      <c r="DN4" s="139"/>
      <c r="DO4" s="139"/>
      <c r="DP4" s="139"/>
      <c r="DQ4" s="139"/>
      <c r="DR4" s="139"/>
      <c r="DS4" s="139"/>
      <c r="DT4" s="139"/>
      <c r="DU4" s="140"/>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102</v>
      </c>
      <c r="AO5" s="47" t="s">
        <v>93</v>
      </c>
      <c r="AP5" s="47" t="s">
        <v>94</v>
      </c>
      <c r="AQ5" s="47" t="s">
        <v>95</v>
      </c>
      <c r="AR5" s="47" t="s">
        <v>96</v>
      </c>
      <c r="AS5" s="47" t="s">
        <v>97</v>
      </c>
      <c r="AT5" s="47" t="s">
        <v>98</v>
      </c>
      <c r="AU5" s="47" t="s">
        <v>88</v>
      </c>
      <c r="AV5" s="47" t="s">
        <v>103</v>
      </c>
      <c r="AW5" s="47" t="s">
        <v>101</v>
      </c>
      <c r="AX5" s="47" t="s">
        <v>91</v>
      </c>
      <c r="AY5" s="47" t="s">
        <v>104</v>
      </c>
      <c r="AZ5" s="47" t="s">
        <v>93</v>
      </c>
      <c r="BA5" s="47" t="s">
        <v>94</v>
      </c>
      <c r="BB5" s="47" t="s">
        <v>95</v>
      </c>
      <c r="BC5" s="47" t="s">
        <v>96</v>
      </c>
      <c r="BD5" s="47" t="s">
        <v>97</v>
      </c>
      <c r="BE5" s="47" t="s">
        <v>98</v>
      </c>
      <c r="BF5" s="47" t="s">
        <v>88</v>
      </c>
      <c r="BG5" s="47" t="s">
        <v>100</v>
      </c>
      <c r="BH5" s="47" t="s">
        <v>90</v>
      </c>
      <c r="BI5" s="47" t="s">
        <v>91</v>
      </c>
      <c r="BJ5" s="47" t="s">
        <v>104</v>
      </c>
      <c r="BK5" s="47" t="s">
        <v>93</v>
      </c>
      <c r="BL5" s="47" t="s">
        <v>94</v>
      </c>
      <c r="BM5" s="47" t="s">
        <v>95</v>
      </c>
      <c r="BN5" s="47" t="s">
        <v>96</v>
      </c>
      <c r="BO5" s="47" t="s">
        <v>97</v>
      </c>
      <c r="BP5" s="47" t="s">
        <v>98</v>
      </c>
      <c r="BQ5" s="47" t="s">
        <v>88</v>
      </c>
      <c r="BR5" s="47" t="s">
        <v>100</v>
      </c>
      <c r="BS5" s="47" t="s">
        <v>101</v>
      </c>
      <c r="BT5" s="47" t="s">
        <v>91</v>
      </c>
      <c r="BU5" s="47" t="s">
        <v>104</v>
      </c>
      <c r="BV5" s="47" t="s">
        <v>93</v>
      </c>
      <c r="BW5" s="47" t="s">
        <v>94</v>
      </c>
      <c r="BX5" s="47" t="s">
        <v>95</v>
      </c>
      <c r="BY5" s="47" t="s">
        <v>96</v>
      </c>
      <c r="BZ5" s="47" t="s">
        <v>97</v>
      </c>
      <c r="CA5" s="47" t="s">
        <v>98</v>
      </c>
      <c r="CB5" s="47" t="s">
        <v>105</v>
      </c>
      <c r="CC5" s="47" t="s">
        <v>100</v>
      </c>
      <c r="CD5" s="47" t="s">
        <v>90</v>
      </c>
      <c r="CE5" s="47" t="s">
        <v>91</v>
      </c>
      <c r="CF5" s="47" t="s">
        <v>92</v>
      </c>
      <c r="CG5" s="47" t="s">
        <v>93</v>
      </c>
      <c r="CH5" s="47" t="s">
        <v>94</v>
      </c>
      <c r="CI5" s="47" t="s">
        <v>95</v>
      </c>
      <c r="CJ5" s="47" t="s">
        <v>96</v>
      </c>
      <c r="CK5" s="47" t="s">
        <v>97</v>
      </c>
      <c r="CL5" s="47" t="s">
        <v>98</v>
      </c>
      <c r="CM5" s="137"/>
      <c r="CN5" s="137"/>
      <c r="CO5" s="47" t="s">
        <v>88</v>
      </c>
      <c r="CP5" s="47" t="s">
        <v>100</v>
      </c>
      <c r="CQ5" s="47" t="s">
        <v>101</v>
      </c>
      <c r="CR5" s="47" t="s">
        <v>91</v>
      </c>
      <c r="CS5" s="47" t="s">
        <v>92</v>
      </c>
      <c r="CT5" s="47" t="s">
        <v>93</v>
      </c>
      <c r="CU5" s="47" t="s">
        <v>94</v>
      </c>
      <c r="CV5" s="47" t="s">
        <v>95</v>
      </c>
      <c r="CW5" s="47" t="s">
        <v>96</v>
      </c>
      <c r="CX5" s="47" t="s">
        <v>97</v>
      </c>
      <c r="CY5" s="47" t="s">
        <v>98</v>
      </c>
      <c r="CZ5" s="47" t="s">
        <v>88</v>
      </c>
      <c r="DA5" s="47" t="s">
        <v>100</v>
      </c>
      <c r="DB5" s="47" t="s">
        <v>90</v>
      </c>
      <c r="DC5" s="47" t="s">
        <v>91</v>
      </c>
      <c r="DD5" s="47" t="s">
        <v>92</v>
      </c>
      <c r="DE5" s="47" t="s">
        <v>93</v>
      </c>
      <c r="DF5" s="47" t="s">
        <v>94</v>
      </c>
      <c r="DG5" s="47" t="s">
        <v>95</v>
      </c>
      <c r="DH5" s="47" t="s">
        <v>96</v>
      </c>
      <c r="DI5" s="47" t="s">
        <v>97</v>
      </c>
      <c r="DJ5" s="47" t="s">
        <v>35</v>
      </c>
      <c r="DK5" s="47" t="s">
        <v>99</v>
      </c>
      <c r="DL5" s="47" t="s">
        <v>100</v>
      </c>
      <c r="DM5" s="47" t="s">
        <v>101</v>
      </c>
      <c r="DN5" s="47" t="s">
        <v>91</v>
      </c>
      <c r="DO5" s="47" t="s">
        <v>92</v>
      </c>
      <c r="DP5" s="47" t="s">
        <v>93</v>
      </c>
      <c r="DQ5" s="47" t="s">
        <v>94</v>
      </c>
      <c r="DR5" s="47" t="s">
        <v>95</v>
      </c>
      <c r="DS5" s="47" t="s">
        <v>96</v>
      </c>
      <c r="DT5" s="47" t="s">
        <v>97</v>
      </c>
      <c r="DU5" s="47" t="s">
        <v>98</v>
      </c>
    </row>
    <row r="6" spans="1:125" s="54" customFormat="1" x14ac:dyDescent="0.15">
      <c r="A6" s="37" t="s">
        <v>106</v>
      </c>
      <c r="B6" s="48">
        <f>B8</f>
        <v>2023</v>
      </c>
      <c r="C6" s="48">
        <f t="shared" ref="C6:X6" si="1">C8</f>
        <v>203211</v>
      </c>
      <c r="D6" s="48">
        <f t="shared" si="1"/>
        <v>47</v>
      </c>
      <c r="E6" s="48">
        <f t="shared" si="1"/>
        <v>14</v>
      </c>
      <c r="F6" s="48">
        <f t="shared" si="1"/>
        <v>0</v>
      </c>
      <c r="G6" s="48">
        <f t="shared" si="1"/>
        <v>1</v>
      </c>
      <c r="H6" s="48" t="str">
        <f>SUBSTITUTE(H8,"　","")</f>
        <v>長野県軽井沢町</v>
      </c>
      <c r="I6" s="48" t="str">
        <f t="shared" si="1"/>
        <v>旧軽井沢駐車場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44</v>
      </c>
      <c r="S6" s="50" t="str">
        <f t="shared" si="1"/>
        <v>商業施設</v>
      </c>
      <c r="T6" s="50" t="str">
        <f t="shared" si="1"/>
        <v>無</v>
      </c>
      <c r="U6" s="51">
        <f t="shared" si="1"/>
        <v>7158</v>
      </c>
      <c r="V6" s="51">
        <f t="shared" si="1"/>
        <v>440</v>
      </c>
      <c r="W6" s="51">
        <f t="shared" si="1"/>
        <v>400</v>
      </c>
      <c r="X6" s="50" t="str">
        <f t="shared" si="1"/>
        <v>無</v>
      </c>
      <c r="Y6" s="52">
        <f>IF(Y8="-",NA(),Y8)</f>
        <v>366.4</v>
      </c>
      <c r="Z6" s="52">
        <f t="shared" ref="Z6:AH6" si="2">IF(Z8="-",NA(),Z8)</f>
        <v>180.2</v>
      </c>
      <c r="AA6" s="52">
        <f t="shared" si="2"/>
        <v>320.39999999999998</v>
      </c>
      <c r="AB6" s="52">
        <f t="shared" si="2"/>
        <v>240.3</v>
      </c>
      <c r="AC6" s="52">
        <f t="shared" si="2"/>
        <v>53.4</v>
      </c>
      <c r="AD6" s="52">
        <f t="shared" si="2"/>
        <v>230.7</v>
      </c>
      <c r="AE6" s="52">
        <f t="shared" si="2"/>
        <v>166.4</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1.7</v>
      </c>
      <c r="AP6" s="52">
        <f t="shared" si="3"/>
        <v>9.9</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7</v>
      </c>
      <c r="BA6" s="53">
        <f t="shared" si="4"/>
        <v>260</v>
      </c>
      <c r="BB6" s="53">
        <f t="shared" si="4"/>
        <v>7646</v>
      </c>
      <c r="BC6" s="53">
        <f t="shared" si="4"/>
        <v>53</v>
      </c>
      <c r="BD6" s="53">
        <f t="shared" si="4"/>
        <v>559</v>
      </c>
      <c r="BE6" s="51" t="str">
        <f>IF(BE8="-","",IF(BE8="-","【-】","【"&amp;SUBSTITUTE(TEXT(BE8,"#,##0"),"-","△")&amp;"】"))</f>
        <v>【127】</v>
      </c>
      <c r="BF6" s="52">
        <f>IF(BF8="-",NA(),BF8)</f>
        <v>72.7</v>
      </c>
      <c r="BG6" s="52">
        <f t="shared" ref="BG6:BO6" si="5">IF(BG8="-",NA(),BG8)</f>
        <v>44.5</v>
      </c>
      <c r="BH6" s="52">
        <f t="shared" si="5"/>
        <v>68.8</v>
      </c>
      <c r="BI6" s="52">
        <f t="shared" si="5"/>
        <v>58.4</v>
      </c>
      <c r="BJ6" s="52">
        <f t="shared" si="5"/>
        <v>-87.3</v>
      </c>
      <c r="BK6" s="52">
        <f t="shared" si="5"/>
        <v>36.200000000000003</v>
      </c>
      <c r="BL6" s="52">
        <f t="shared" si="5"/>
        <v>-15.8</v>
      </c>
      <c r="BM6" s="52">
        <f t="shared" si="5"/>
        <v>5.6</v>
      </c>
      <c r="BN6" s="52">
        <f t="shared" si="5"/>
        <v>18.100000000000001</v>
      </c>
      <c r="BO6" s="52">
        <f t="shared" si="5"/>
        <v>22.7</v>
      </c>
      <c r="BP6" s="49" t="str">
        <f>IF(BP8="-","",IF(BP8="-","【-】","【"&amp;SUBSTITUTE(TEXT(BP8,"#,##0.0"),"-","△")&amp;"】"))</f>
        <v>【△55.6】</v>
      </c>
      <c r="BQ6" s="53">
        <f>IF(BQ8="-",NA(),BQ8)</f>
        <v>51988</v>
      </c>
      <c r="BR6" s="53">
        <f t="shared" ref="BR6:BZ6" si="6">IF(BR8="-",NA(),BR8)</f>
        <v>17773</v>
      </c>
      <c r="BS6" s="53">
        <f t="shared" si="6"/>
        <v>36071</v>
      </c>
      <c r="BT6" s="53">
        <f t="shared" si="6"/>
        <v>45888</v>
      </c>
      <c r="BU6" s="53">
        <f t="shared" si="6"/>
        <v>-54388</v>
      </c>
      <c r="BV6" s="53">
        <f t="shared" si="6"/>
        <v>24482</v>
      </c>
      <c r="BW6" s="53">
        <f t="shared" si="6"/>
        <v>13494</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107</v>
      </c>
      <c r="CM6" s="51">
        <f t="shared" ref="CM6:CN6" si="7">CM8</f>
        <v>631336</v>
      </c>
      <c r="CN6" s="51">
        <f t="shared" si="7"/>
        <v>1600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1555</v>
      </c>
      <c r="DF6" s="52">
        <f t="shared" si="8"/>
        <v>69.3</v>
      </c>
      <c r="DG6" s="52">
        <f t="shared" si="8"/>
        <v>136.19999999999999</v>
      </c>
      <c r="DH6" s="52">
        <f t="shared" si="8"/>
        <v>104.8</v>
      </c>
      <c r="DI6" s="52">
        <f t="shared" si="8"/>
        <v>80.7</v>
      </c>
      <c r="DJ6" s="49" t="str">
        <f>IF(DJ8="-","",IF(DJ8="-","【-】","【"&amp;SUBSTITUTE(TEXT(DJ8,"#,##0.0"),"-","△")&amp;"】"))</f>
        <v>【79.0】</v>
      </c>
      <c r="DK6" s="52">
        <f>IF(DK8="-",NA(),DK8)</f>
        <v>73.400000000000006</v>
      </c>
      <c r="DL6" s="52">
        <f t="shared" ref="DL6:DT6" si="9">IF(DL8="-",NA(),DL8)</f>
        <v>43.6</v>
      </c>
      <c r="DM6" s="52">
        <f t="shared" si="9"/>
        <v>55.5</v>
      </c>
      <c r="DN6" s="52">
        <f t="shared" si="9"/>
        <v>81.400000000000006</v>
      </c>
      <c r="DO6" s="52">
        <f t="shared" si="9"/>
        <v>102.5</v>
      </c>
      <c r="DP6" s="52">
        <f t="shared" si="9"/>
        <v>164.6</v>
      </c>
      <c r="DQ6" s="52">
        <f t="shared" si="9"/>
        <v>140.30000000000001</v>
      </c>
      <c r="DR6" s="52">
        <f t="shared" si="9"/>
        <v>104.3</v>
      </c>
      <c r="DS6" s="52">
        <f t="shared" si="9"/>
        <v>114</v>
      </c>
      <c r="DT6" s="52">
        <f t="shared" si="9"/>
        <v>114.7</v>
      </c>
      <c r="DU6" s="49" t="str">
        <f>IF(DU8="-","",IF(DU8="-","【-】","【"&amp;SUBSTITUTE(TEXT(DU8,"#,##0.0"),"-","△")&amp;"】"))</f>
        <v>【210.9】</v>
      </c>
    </row>
    <row r="7" spans="1:125" s="54" customFormat="1" x14ac:dyDescent="0.15">
      <c r="A7" s="37" t="s">
        <v>109</v>
      </c>
      <c r="B7" s="48">
        <f t="shared" ref="B7:X7" si="10">B8</f>
        <v>2023</v>
      </c>
      <c r="C7" s="48">
        <f t="shared" si="10"/>
        <v>203211</v>
      </c>
      <c r="D7" s="48">
        <f t="shared" si="10"/>
        <v>47</v>
      </c>
      <c r="E7" s="48">
        <f t="shared" si="10"/>
        <v>14</v>
      </c>
      <c r="F7" s="48">
        <f t="shared" si="10"/>
        <v>0</v>
      </c>
      <c r="G7" s="48">
        <f t="shared" si="10"/>
        <v>1</v>
      </c>
      <c r="H7" s="48" t="str">
        <f t="shared" si="10"/>
        <v>長野県　軽井沢町</v>
      </c>
      <c r="I7" s="48" t="str">
        <f t="shared" si="10"/>
        <v>旧軽井沢駐車場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44</v>
      </c>
      <c r="S7" s="50" t="str">
        <f t="shared" si="10"/>
        <v>商業施設</v>
      </c>
      <c r="T7" s="50" t="str">
        <f t="shared" si="10"/>
        <v>無</v>
      </c>
      <c r="U7" s="51">
        <f t="shared" si="10"/>
        <v>7158</v>
      </c>
      <c r="V7" s="51">
        <f t="shared" si="10"/>
        <v>440</v>
      </c>
      <c r="W7" s="51">
        <f t="shared" si="10"/>
        <v>400</v>
      </c>
      <c r="X7" s="50" t="str">
        <f t="shared" si="10"/>
        <v>無</v>
      </c>
      <c r="Y7" s="52">
        <f>Y8</f>
        <v>366.4</v>
      </c>
      <c r="Z7" s="52">
        <f t="shared" ref="Z7:AH7" si="11">Z8</f>
        <v>180.2</v>
      </c>
      <c r="AA7" s="52">
        <f t="shared" si="11"/>
        <v>320.39999999999998</v>
      </c>
      <c r="AB7" s="52">
        <f t="shared" si="11"/>
        <v>240.3</v>
      </c>
      <c r="AC7" s="52">
        <f t="shared" si="11"/>
        <v>53.4</v>
      </c>
      <c r="AD7" s="52">
        <f t="shared" si="11"/>
        <v>230.7</v>
      </c>
      <c r="AE7" s="52">
        <f t="shared" si="11"/>
        <v>166.4</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1.7</v>
      </c>
      <c r="AP7" s="52">
        <f t="shared" si="12"/>
        <v>9.9</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7</v>
      </c>
      <c r="BA7" s="53">
        <f t="shared" si="13"/>
        <v>260</v>
      </c>
      <c r="BB7" s="53">
        <f t="shared" si="13"/>
        <v>7646</v>
      </c>
      <c r="BC7" s="53">
        <f t="shared" si="13"/>
        <v>53</v>
      </c>
      <c r="BD7" s="53">
        <f t="shared" si="13"/>
        <v>559</v>
      </c>
      <c r="BE7" s="51"/>
      <c r="BF7" s="52">
        <f>BF8</f>
        <v>72.7</v>
      </c>
      <c r="BG7" s="52">
        <f t="shared" ref="BG7:BO7" si="14">BG8</f>
        <v>44.5</v>
      </c>
      <c r="BH7" s="52">
        <f t="shared" si="14"/>
        <v>68.8</v>
      </c>
      <c r="BI7" s="52">
        <f t="shared" si="14"/>
        <v>58.4</v>
      </c>
      <c r="BJ7" s="52">
        <f t="shared" si="14"/>
        <v>-87.3</v>
      </c>
      <c r="BK7" s="52">
        <f t="shared" si="14"/>
        <v>36.200000000000003</v>
      </c>
      <c r="BL7" s="52">
        <f t="shared" si="14"/>
        <v>-15.8</v>
      </c>
      <c r="BM7" s="52">
        <f t="shared" si="14"/>
        <v>5.6</v>
      </c>
      <c r="BN7" s="52">
        <f t="shared" si="14"/>
        <v>18.100000000000001</v>
      </c>
      <c r="BO7" s="52">
        <f t="shared" si="14"/>
        <v>22.7</v>
      </c>
      <c r="BP7" s="49"/>
      <c r="BQ7" s="53">
        <f>BQ8</f>
        <v>51988</v>
      </c>
      <c r="BR7" s="53">
        <f t="shared" ref="BR7:BZ7" si="15">BR8</f>
        <v>17773</v>
      </c>
      <c r="BS7" s="53">
        <f t="shared" si="15"/>
        <v>36071</v>
      </c>
      <c r="BT7" s="53">
        <f t="shared" si="15"/>
        <v>45888</v>
      </c>
      <c r="BU7" s="53">
        <f t="shared" si="15"/>
        <v>-54388</v>
      </c>
      <c r="BV7" s="53">
        <f t="shared" si="15"/>
        <v>24482</v>
      </c>
      <c r="BW7" s="53">
        <f t="shared" si="15"/>
        <v>13494</v>
      </c>
      <c r="BX7" s="53">
        <f t="shared" si="15"/>
        <v>10653</v>
      </c>
      <c r="BY7" s="53">
        <f t="shared" si="15"/>
        <v>17717</v>
      </c>
      <c r="BZ7" s="53">
        <f t="shared" si="15"/>
        <v>21349</v>
      </c>
      <c r="CA7" s="51"/>
      <c r="CB7" s="52" t="s">
        <v>110</v>
      </c>
      <c r="CC7" s="52" t="s">
        <v>110</v>
      </c>
      <c r="CD7" s="52" t="s">
        <v>110</v>
      </c>
      <c r="CE7" s="52" t="s">
        <v>110</v>
      </c>
      <c r="CF7" s="52" t="s">
        <v>110</v>
      </c>
      <c r="CG7" s="52" t="s">
        <v>110</v>
      </c>
      <c r="CH7" s="52" t="s">
        <v>110</v>
      </c>
      <c r="CI7" s="52" t="s">
        <v>110</v>
      </c>
      <c r="CJ7" s="52" t="s">
        <v>110</v>
      </c>
      <c r="CK7" s="52" t="s">
        <v>108</v>
      </c>
      <c r="CL7" s="49"/>
      <c r="CM7" s="51">
        <f>CM8</f>
        <v>631336</v>
      </c>
      <c r="CN7" s="51">
        <f>CN8</f>
        <v>1600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1555</v>
      </c>
      <c r="DF7" s="52">
        <f t="shared" si="16"/>
        <v>69.3</v>
      </c>
      <c r="DG7" s="52">
        <f t="shared" si="16"/>
        <v>136.19999999999999</v>
      </c>
      <c r="DH7" s="52">
        <f t="shared" si="16"/>
        <v>104.8</v>
      </c>
      <c r="DI7" s="52">
        <f t="shared" si="16"/>
        <v>80.7</v>
      </c>
      <c r="DJ7" s="49"/>
      <c r="DK7" s="52">
        <f>DK8</f>
        <v>73.400000000000006</v>
      </c>
      <c r="DL7" s="52">
        <f t="shared" ref="DL7:DT7" si="17">DL8</f>
        <v>43.6</v>
      </c>
      <c r="DM7" s="52">
        <f t="shared" si="17"/>
        <v>55.5</v>
      </c>
      <c r="DN7" s="52">
        <f t="shared" si="17"/>
        <v>81.400000000000006</v>
      </c>
      <c r="DO7" s="52">
        <f t="shared" si="17"/>
        <v>102.5</v>
      </c>
      <c r="DP7" s="52">
        <f t="shared" si="17"/>
        <v>164.6</v>
      </c>
      <c r="DQ7" s="52">
        <f t="shared" si="17"/>
        <v>140.30000000000001</v>
      </c>
      <c r="DR7" s="52">
        <f t="shared" si="17"/>
        <v>104.3</v>
      </c>
      <c r="DS7" s="52">
        <f t="shared" si="17"/>
        <v>114</v>
      </c>
      <c r="DT7" s="52">
        <f t="shared" si="17"/>
        <v>114.7</v>
      </c>
      <c r="DU7" s="49"/>
    </row>
    <row r="8" spans="1:125" s="54" customFormat="1" x14ac:dyDescent="0.15">
      <c r="A8" s="37"/>
      <c r="B8" s="55">
        <v>2023</v>
      </c>
      <c r="C8" s="55">
        <v>203211</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44</v>
      </c>
      <c r="S8" s="57" t="s">
        <v>121</v>
      </c>
      <c r="T8" s="57" t="s">
        <v>122</v>
      </c>
      <c r="U8" s="58">
        <v>7158</v>
      </c>
      <c r="V8" s="58">
        <v>440</v>
      </c>
      <c r="W8" s="58">
        <v>400</v>
      </c>
      <c r="X8" s="57" t="s">
        <v>122</v>
      </c>
      <c r="Y8" s="59">
        <v>366.4</v>
      </c>
      <c r="Z8" s="59">
        <v>180.2</v>
      </c>
      <c r="AA8" s="59">
        <v>320.39999999999998</v>
      </c>
      <c r="AB8" s="59">
        <v>240.3</v>
      </c>
      <c r="AC8" s="59">
        <v>53.4</v>
      </c>
      <c r="AD8" s="59">
        <v>230.7</v>
      </c>
      <c r="AE8" s="59">
        <v>166.4</v>
      </c>
      <c r="AF8" s="59">
        <v>136.5</v>
      </c>
      <c r="AG8" s="59">
        <v>183.5</v>
      </c>
      <c r="AH8" s="59">
        <v>3976.9</v>
      </c>
      <c r="AI8" s="56">
        <v>1905.8</v>
      </c>
      <c r="AJ8" s="59">
        <v>0</v>
      </c>
      <c r="AK8" s="59">
        <v>0</v>
      </c>
      <c r="AL8" s="59">
        <v>0</v>
      </c>
      <c r="AM8" s="59">
        <v>0</v>
      </c>
      <c r="AN8" s="59">
        <v>0</v>
      </c>
      <c r="AO8" s="59">
        <v>1.7</v>
      </c>
      <c r="AP8" s="59">
        <v>9.9</v>
      </c>
      <c r="AQ8" s="59">
        <v>4.3</v>
      </c>
      <c r="AR8" s="59">
        <v>4.2</v>
      </c>
      <c r="AS8" s="59">
        <v>3.5</v>
      </c>
      <c r="AT8" s="56">
        <v>3.9</v>
      </c>
      <c r="AU8" s="60">
        <v>0</v>
      </c>
      <c r="AV8" s="60">
        <v>0</v>
      </c>
      <c r="AW8" s="60">
        <v>0</v>
      </c>
      <c r="AX8" s="60">
        <v>0</v>
      </c>
      <c r="AY8" s="60">
        <v>0</v>
      </c>
      <c r="AZ8" s="60">
        <v>7</v>
      </c>
      <c r="BA8" s="60">
        <v>260</v>
      </c>
      <c r="BB8" s="60">
        <v>7646</v>
      </c>
      <c r="BC8" s="60">
        <v>53</v>
      </c>
      <c r="BD8" s="60">
        <v>559</v>
      </c>
      <c r="BE8" s="60">
        <v>127</v>
      </c>
      <c r="BF8" s="59">
        <v>72.7</v>
      </c>
      <c r="BG8" s="59">
        <v>44.5</v>
      </c>
      <c r="BH8" s="59">
        <v>68.8</v>
      </c>
      <c r="BI8" s="59">
        <v>58.4</v>
      </c>
      <c r="BJ8" s="59">
        <v>-87.3</v>
      </c>
      <c r="BK8" s="59">
        <v>36.200000000000003</v>
      </c>
      <c r="BL8" s="59">
        <v>-15.8</v>
      </c>
      <c r="BM8" s="59">
        <v>5.6</v>
      </c>
      <c r="BN8" s="59">
        <v>18.100000000000001</v>
      </c>
      <c r="BO8" s="59">
        <v>22.7</v>
      </c>
      <c r="BP8" s="56">
        <v>-55.6</v>
      </c>
      <c r="BQ8" s="60">
        <v>51988</v>
      </c>
      <c r="BR8" s="60">
        <v>17773</v>
      </c>
      <c r="BS8" s="60">
        <v>36071</v>
      </c>
      <c r="BT8" s="61">
        <v>45888</v>
      </c>
      <c r="BU8" s="61">
        <v>-54388</v>
      </c>
      <c r="BV8" s="60">
        <v>24482</v>
      </c>
      <c r="BW8" s="60">
        <v>13494</v>
      </c>
      <c r="BX8" s="60">
        <v>10653</v>
      </c>
      <c r="BY8" s="60">
        <v>17717</v>
      </c>
      <c r="BZ8" s="60">
        <v>21349</v>
      </c>
      <c r="CA8" s="58">
        <v>12639</v>
      </c>
      <c r="CB8" s="59" t="s">
        <v>115</v>
      </c>
      <c r="CC8" s="59" t="s">
        <v>115</v>
      </c>
      <c r="CD8" s="59" t="s">
        <v>115</v>
      </c>
      <c r="CE8" s="59" t="s">
        <v>115</v>
      </c>
      <c r="CF8" s="59" t="s">
        <v>115</v>
      </c>
      <c r="CG8" s="59" t="s">
        <v>115</v>
      </c>
      <c r="CH8" s="59" t="s">
        <v>115</v>
      </c>
      <c r="CI8" s="59" t="s">
        <v>115</v>
      </c>
      <c r="CJ8" s="59" t="s">
        <v>115</v>
      </c>
      <c r="CK8" s="59" t="s">
        <v>115</v>
      </c>
      <c r="CL8" s="56" t="s">
        <v>115</v>
      </c>
      <c r="CM8" s="58">
        <v>631336</v>
      </c>
      <c r="CN8" s="58">
        <v>1600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1555</v>
      </c>
      <c r="DF8" s="59">
        <v>69.3</v>
      </c>
      <c r="DG8" s="59">
        <v>136.19999999999999</v>
      </c>
      <c r="DH8" s="59">
        <v>104.8</v>
      </c>
      <c r="DI8" s="59">
        <v>80.7</v>
      </c>
      <c r="DJ8" s="56">
        <v>79</v>
      </c>
      <c r="DK8" s="59">
        <v>73.400000000000006</v>
      </c>
      <c r="DL8" s="59">
        <v>43.6</v>
      </c>
      <c r="DM8" s="59">
        <v>55.5</v>
      </c>
      <c r="DN8" s="59">
        <v>81.400000000000006</v>
      </c>
      <c r="DO8" s="59">
        <v>102.5</v>
      </c>
      <c r="DP8" s="59">
        <v>164.6</v>
      </c>
      <c r="DQ8" s="59">
        <v>140.30000000000001</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2025-01-22T09:43:26Z</cp:lastPrinted>
  <dcterms:created xsi:type="dcterms:W3CDTF">2024-12-19T01:04:19Z</dcterms:created>
  <dcterms:modified xsi:type="dcterms:W3CDTF">2025-01-22T09:44:40Z</dcterms:modified>
  <cp:category/>
</cp:coreProperties>
</file>