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g.vdi.pref.nagano.lg.jp\合庁共有\佐久地振企画振興\★公文書\R06年度\102行政\013公営企業\002公営企業決算状況等調査（５年）\経営分析比較表\03回答取りまとめ\203211軽井沢町\"/>
    </mc:Choice>
  </mc:AlternateContent>
  <xr:revisionPtr revIDLastSave="0" documentId="13_ncr:1_{9B648F28-2B8F-417A-8431-0C9C7C382D10}" xr6:coauthVersionLast="47" xr6:coauthVersionMax="47" xr10:uidLastSave="{00000000-0000-0000-0000-000000000000}"/>
  <workbookProtection workbookAlgorithmName="SHA-512" workbookHashValue="816OPdF2Rm4ofmSUyVbfNi6ChXARE7g/EFKp0ifkatIrj+uLdys8L+gsP4eISwoxlQ9FkGbbSLvIgtIW5Vautw==" workbookSaltValue="DDjPCQepitrMOV/58xkX0g=="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G85" i="4"/>
  <c r="F85" i="4"/>
  <c r="E85" i="4"/>
  <c r="AL10" i="4"/>
  <c r="AL8" i="4"/>
  <c r="I8" i="4"/>
</calcChain>
</file>

<file path=xl/sharedStrings.xml><?xml version="1.0" encoding="utf-8"?>
<sst xmlns="http://schemas.openxmlformats.org/spreadsheetml/2006/main" count="297" uniqueCount="116">
  <si>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</si>
  <si>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</si>
  <si>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</si>
  <si>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</si>
  <si>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</si>
  <si>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</si>
  <si>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</si>
  <si>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</si>
  <si>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</si>
  <si>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</si>
  <si>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</si>
  <si>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</si>
  <si>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</si>
  <si>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</si>
  <si>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</si>
  <si>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</si>
  <si>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</si>
  <si>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</si>
  <si>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</si>
  <si>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</si>
  <si>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</si>
  <si>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</si>
  <si>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</si>
  <si>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</si>
  <si>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</si>
  <si>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</si>
  <si>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</si>
  <si>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</si>
  <si>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</si>
  <si>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</si>
  <si>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</si>
  <si>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</si>
  <si>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</si>
  <si>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</si>
  <si>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</si>
  <si>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</si>
  <si>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</si>
  <si>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</si>
  <si>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</si>
  <si>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</si>
  <si>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</si>
  <si>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</si>
  <si>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</si>
  <si>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</si>
  <si>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</si>
  <si>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</si>
  <si>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</si>
  <si>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</si>
  <si>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</si>
  <si>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</si>
  <si>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</si>
  <si>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</si>
  <si>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</si>
  <si>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</si>
  <si>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</si>
  <si>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</si>
  <si>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</si>
  <si>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</si>
  <si>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</si>
  <si>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</si>
  <si>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</si>
  <si>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</si>
  <si>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</si>
  <si>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</si>
  <si>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</si>
  <si>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</si>
  <si>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</si>
  <si>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</si>
  <si>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</si>
  <si>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</si>
  <si>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</si>
  <si>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</si>
  <si>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</si>
  <si>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</si>
  <si>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</si>
  <si>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</si>
  <si>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</si>
  <si>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</si>
  <si>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</si>
  <si>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</si>
  <si>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</si>
  <si>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</si>
  <si>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</si>
  <si>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</si>
  <si>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</si>
  <si>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</si>
  <si>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</si>
  <si>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</si>
  <si>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</si>
  <si>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</si>
  <si>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</si>
  <si>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</si>
  <si>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</si>
  <si>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</si>
  <si>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</si>
  <si>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</si>
  <si>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軽井沢町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</si>
  <si>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</si>
  <si>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</si>
  <si>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</si>
  <si>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</si>
  <si>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</si>
  <si>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</si>
  <si>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</si>
  <si>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</si>
  <si>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</si>
  <si>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</si>
  <si>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</si>
  <si>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</si>
  <si>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</si>
  <si>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</si>
  <si>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</si>
  <si>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</si>
  <si>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日々の点検・管理等により処理施設の修繕等を行っています。経営状況とのバランスを考慮し、処理施設管理の最適化、更新費用の平準化を図ることとしています。</t>
    <rPh sb="1" eb="3">
      <t>ヒビ</t>
    </rPh>
    <rPh sb="4" eb="6">
      <t>テンケン</t>
    </rPh>
    <rPh sb="7" eb="9">
      <t>カンリ</t>
    </rPh>
    <rPh sb="9" eb="10">
      <t>トウ</t>
    </rPh>
    <rPh sb="13" eb="15">
      <t>ショリ</t>
    </rPh>
    <rPh sb="15" eb="17">
      <t>シセツ</t>
    </rPh>
    <rPh sb="18" eb="20">
      <t>シュウゼン</t>
    </rPh>
    <rPh sb="20" eb="21">
      <t>トウ</t>
    </rPh>
    <rPh sb="22" eb="23">
      <t>オコナ</t>
    </rPh>
    <rPh sb="29" eb="31">
      <t>ケイエイ</t>
    </rPh>
    <rPh sb="31" eb="33">
      <t>ジョウキョウ</t>
    </rPh>
    <rPh sb="40" eb="42">
      <t>コウリョ</t>
    </rPh>
    <rPh sb="44" eb="46">
      <t>ショリ</t>
    </rPh>
    <rPh sb="46" eb="48">
      <t>シセツ</t>
    </rPh>
    <rPh sb="48" eb="50">
      <t>カンリ</t>
    </rPh>
    <rPh sb="51" eb="54">
      <t>サイテキカ</t>
    </rPh>
    <rPh sb="55" eb="57">
      <t>コウシン</t>
    </rPh>
    <rPh sb="57" eb="59">
      <t>ヒヨウ</t>
    </rPh>
    <rPh sb="60" eb="63">
      <t>ヘイジュンカ</t>
    </rPh>
    <rPh sb="64" eb="65">
      <t>ハカ</t>
    </rPh>
    <phoneticPr fontId="4"/>
  </si>
  <si>
    <t xml:space="preserve">　経費抑制に向け、県・町で共同作成した軽井沢町
『水循環・資源循環のみち２０１５』構想の１つで
ある、農業集落排水施設の統廃合を実施し、３処理施設のうち、1つを公共下水道へ接続しました。
　今後も人口減少等による料金収入の減少が見込まれていますが、経営戦略などにより、経営基盤強化への取り組みを進めています。
</t>
    <rPh sb="64" eb="66">
      <t>ジッシ</t>
    </rPh>
    <rPh sb="69" eb="71">
      <t>ショリ</t>
    </rPh>
    <rPh sb="95" eb="97">
      <t>コンゴ</t>
    </rPh>
    <rPh sb="124" eb="126">
      <t>ケイエイ</t>
    </rPh>
    <rPh sb="126" eb="128">
      <t>センリャク</t>
    </rPh>
    <phoneticPr fontId="4"/>
  </si>
  <si>
    <t>①経常収支比率と⑤経費回収率
 ともに100％を下回っており、使用料で回収すべき経費が賄えておらず使用料以外の収入に依存している状況にあります。
②累積欠損金比率
　当該指標は現在0％です。
③流動比率
　流動比率は類似団体の平均値を大きく上回る数値となっています。
④企業債残高対事業規模比率
　企業債の償還金を一般会計からの繰入金ですべて
賄っているため、数値は0となっています。
⑥汚水処理原価
　類似団体の平均値を大きく上回っており、維持管理費削減が必要となっています。
⑧水洗化率　
　水洗化率は、類似団体の平均値との比較でも、高い水準を維持しています。
　</t>
    <rPh sb="3" eb="5">
      <t>シュウシ</t>
    </rPh>
    <rPh sb="5" eb="6">
      <t>ヒ</t>
    </rPh>
    <rPh sb="9" eb="11">
      <t>ケイヒ</t>
    </rPh>
    <rPh sb="11" eb="13">
      <t>カイシュウ</t>
    </rPh>
    <rPh sb="13" eb="14">
      <t>リツ</t>
    </rPh>
    <rPh sb="74" eb="76">
      <t>ルイセキ</t>
    </rPh>
    <rPh sb="76" eb="78">
      <t>ケッソン</t>
    </rPh>
    <rPh sb="78" eb="79">
      <t>キン</t>
    </rPh>
    <rPh sb="79" eb="81">
      <t>ヒリツ</t>
    </rPh>
    <rPh sb="83" eb="85">
      <t>トウガイ</t>
    </rPh>
    <rPh sb="85" eb="87">
      <t>シヒョウ</t>
    </rPh>
    <rPh sb="88" eb="90">
      <t>ゲンザイ</t>
    </rPh>
    <rPh sb="97" eb="99">
      <t>リュウドウ</t>
    </rPh>
    <rPh sb="99" eb="101">
      <t>ヒリツ</t>
    </rPh>
    <rPh sb="103" eb="105">
      <t>リュウドウ</t>
    </rPh>
    <rPh sb="105" eb="107">
      <t>ヒリツ</t>
    </rPh>
    <rPh sb="108" eb="110">
      <t>ルイジ</t>
    </rPh>
    <rPh sb="110" eb="112">
      <t>ダンタイ</t>
    </rPh>
    <rPh sb="113" eb="116">
      <t>ヘイキンチ</t>
    </rPh>
    <rPh sb="117" eb="118">
      <t>オオ</t>
    </rPh>
    <rPh sb="120" eb="122">
      <t>ウワマワ</t>
    </rPh>
    <rPh sb="123" eb="125">
      <t>スウチ</t>
    </rPh>
    <rPh sb="135" eb="137">
      <t>キギョウ</t>
    </rPh>
    <rPh sb="137" eb="138">
      <t>サイ</t>
    </rPh>
    <rPh sb="138" eb="140">
      <t>ザンダカ</t>
    </rPh>
    <rPh sb="140" eb="141">
      <t>タイ</t>
    </rPh>
    <rPh sb="141" eb="143">
      <t>ジギョウ</t>
    </rPh>
    <rPh sb="143" eb="145">
      <t>キボ</t>
    </rPh>
    <rPh sb="145" eb="147">
      <t>ヒリツ</t>
    </rPh>
    <rPh sb="194" eb="196">
      <t>オスイ</t>
    </rPh>
    <rPh sb="196" eb="198">
      <t>ショリ</t>
    </rPh>
    <rPh sb="198" eb="200">
      <t>ゲンカ</t>
    </rPh>
    <rPh sb="211" eb="212">
      <t>オオ</t>
    </rPh>
    <rPh sb="241" eb="244">
      <t>スイセンカ</t>
    </rPh>
    <rPh sb="244" eb="245">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</si>
</sst>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73B-4CF9-AC6E-B3743111CBE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0.03</c:v>
                </c:pt>
                <c:pt idx="4">
                  <c:v>0.03</c:v>
                </c:pt>
              </c:numCache>
            </c:numRef>
          </c:val>
          <c:smooth val="0"/>
          <c:extLst>
            <c:ext xmlns:c16="http://schemas.microsoft.com/office/drawing/2014/chart" uri="{C3380CC4-5D6E-409C-BE32-E72D297353CC}">
              <c16:uniqueId val="{00000001-F73B-4CF9-AC6E-B3743111CBE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40.79</c:v>
                </c:pt>
                <c:pt idx="4">
                  <c:v>39.47</c:v>
                </c:pt>
              </c:numCache>
            </c:numRef>
          </c:val>
          <c:extLst>
            <c:ext xmlns:c16="http://schemas.microsoft.com/office/drawing/2014/chart" uri="{C3380CC4-5D6E-409C-BE32-E72D297353CC}">
              <c16:uniqueId val="{00000000-357E-481C-AE64-7A8DE70124D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52.35</c:v>
                </c:pt>
                <c:pt idx="4">
                  <c:v>46.25</c:v>
                </c:pt>
              </c:numCache>
            </c:numRef>
          </c:val>
          <c:smooth val="0"/>
          <c:extLst>
            <c:ext xmlns:c16="http://schemas.microsoft.com/office/drawing/2014/chart" uri="{C3380CC4-5D6E-409C-BE32-E72D297353CC}">
              <c16:uniqueId val="{00000001-357E-481C-AE64-7A8DE70124D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95.89</c:v>
                </c:pt>
                <c:pt idx="4">
                  <c:v>94.41</c:v>
                </c:pt>
              </c:numCache>
            </c:numRef>
          </c:val>
          <c:extLst>
            <c:ext xmlns:c16="http://schemas.microsoft.com/office/drawing/2014/chart" uri="{C3380CC4-5D6E-409C-BE32-E72D297353CC}">
              <c16:uniqueId val="{00000000-C42A-4B5F-AFAC-2AB4E899F66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84.39</c:v>
                </c:pt>
                <c:pt idx="4">
                  <c:v>83.96</c:v>
                </c:pt>
              </c:numCache>
            </c:numRef>
          </c:val>
          <c:smooth val="0"/>
          <c:extLst>
            <c:ext xmlns:c16="http://schemas.microsoft.com/office/drawing/2014/chart" uri="{C3380CC4-5D6E-409C-BE32-E72D297353CC}">
              <c16:uniqueId val="{00000001-C42A-4B5F-AFAC-2AB4E899F66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54.01</c:v>
                </c:pt>
                <c:pt idx="4">
                  <c:v>54.83</c:v>
                </c:pt>
              </c:numCache>
            </c:numRef>
          </c:val>
          <c:extLst>
            <c:ext xmlns:c16="http://schemas.microsoft.com/office/drawing/2014/chart" uri="{C3380CC4-5D6E-409C-BE32-E72D297353CC}">
              <c16:uniqueId val="{00000000-1FA0-4DFF-AEF4-8AE63E8D989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105.5</c:v>
                </c:pt>
                <c:pt idx="4">
                  <c:v>106.35</c:v>
                </c:pt>
              </c:numCache>
            </c:numRef>
          </c:val>
          <c:smooth val="0"/>
          <c:extLst>
            <c:ext xmlns:c16="http://schemas.microsoft.com/office/drawing/2014/chart" uri="{C3380CC4-5D6E-409C-BE32-E72D297353CC}">
              <c16:uniqueId val="{00000001-1FA0-4DFF-AEF4-8AE63E8D989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50.44</c:v>
                </c:pt>
                <c:pt idx="4">
                  <c:v>52.14</c:v>
                </c:pt>
              </c:numCache>
            </c:numRef>
          </c:val>
          <c:extLst>
            <c:ext xmlns:c16="http://schemas.microsoft.com/office/drawing/2014/chart" uri="{C3380CC4-5D6E-409C-BE32-E72D297353CC}">
              <c16:uniqueId val="{00000000-DD8E-4919-A37D-4E28E4B4DF6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25.19</c:v>
                </c:pt>
                <c:pt idx="4">
                  <c:v>25.46</c:v>
                </c:pt>
              </c:numCache>
            </c:numRef>
          </c:val>
          <c:smooth val="0"/>
          <c:extLst>
            <c:ext xmlns:c16="http://schemas.microsoft.com/office/drawing/2014/chart" uri="{C3380CC4-5D6E-409C-BE32-E72D297353CC}">
              <c16:uniqueId val="{00000001-DD8E-4919-A37D-4E28E4B4DF6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7DB-4BAE-9D60-C7330368F70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0.19</c:v>
                </c:pt>
              </c:numCache>
            </c:numRef>
          </c:val>
          <c:smooth val="0"/>
          <c:extLst>
            <c:ext xmlns:c16="http://schemas.microsoft.com/office/drawing/2014/chart" uri="{C3380CC4-5D6E-409C-BE32-E72D297353CC}">
              <c16:uniqueId val="{00000001-77DB-4BAE-9D60-C7330368F70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E55-4E41-9E6E-C9F42EA712D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145.43</c:v>
                </c:pt>
                <c:pt idx="4">
                  <c:v>129.88999999999999</c:v>
                </c:pt>
              </c:numCache>
            </c:numRef>
          </c:val>
          <c:smooth val="0"/>
          <c:extLst>
            <c:ext xmlns:c16="http://schemas.microsoft.com/office/drawing/2014/chart" uri="{C3380CC4-5D6E-409C-BE32-E72D297353CC}">
              <c16:uniqueId val="{00000001-AE55-4E41-9E6E-C9F42EA712D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194.47</c:v>
                </c:pt>
                <c:pt idx="4">
                  <c:v>253.54</c:v>
                </c:pt>
              </c:numCache>
            </c:numRef>
          </c:val>
          <c:extLst>
            <c:ext xmlns:c16="http://schemas.microsoft.com/office/drawing/2014/chart" uri="{C3380CC4-5D6E-409C-BE32-E72D297353CC}">
              <c16:uniqueId val="{00000000-F0A5-4E32-AFF3-A91CBF5B407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38.4</c:v>
                </c:pt>
                <c:pt idx="4">
                  <c:v>44.04</c:v>
                </c:pt>
              </c:numCache>
            </c:numRef>
          </c:val>
          <c:smooth val="0"/>
          <c:extLst>
            <c:ext xmlns:c16="http://schemas.microsoft.com/office/drawing/2014/chart" uri="{C3380CC4-5D6E-409C-BE32-E72D297353CC}">
              <c16:uniqueId val="{00000001-F0A5-4E32-AFF3-A91CBF5B407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7CB-4AEE-8FAA-D98249980BD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900.82</c:v>
                </c:pt>
                <c:pt idx="4">
                  <c:v>839.21</c:v>
                </c:pt>
              </c:numCache>
            </c:numRef>
          </c:val>
          <c:smooth val="0"/>
          <c:extLst>
            <c:ext xmlns:c16="http://schemas.microsoft.com/office/drawing/2014/chart" uri="{C3380CC4-5D6E-409C-BE32-E72D297353CC}">
              <c16:uniqueId val="{00000001-C7CB-4AEE-8FAA-D98249980BD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14.09</c:v>
                </c:pt>
                <c:pt idx="4">
                  <c:v>14.72</c:v>
                </c:pt>
              </c:numCache>
            </c:numRef>
          </c:val>
          <c:extLst>
            <c:ext xmlns:c16="http://schemas.microsoft.com/office/drawing/2014/chart" uri="{C3380CC4-5D6E-409C-BE32-E72D297353CC}">
              <c16:uniqueId val="{00000000-E887-4BCC-A92B-86818909E76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52.94</c:v>
                </c:pt>
                <c:pt idx="4">
                  <c:v>52.05</c:v>
                </c:pt>
              </c:numCache>
            </c:numRef>
          </c:val>
          <c:smooth val="0"/>
          <c:extLst>
            <c:ext xmlns:c16="http://schemas.microsoft.com/office/drawing/2014/chart" uri="{C3380CC4-5D6E-409C-BE32-E72D297353CC}">
              <c16:uniqueId val="{00000001-E887-4BCC-A92B-86818909E76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1301.1600000000001</c:v>
                </c:pt>
                <c:pt idx="4">
                  <c:v>1154.6500000000001</c:v>
                </c:pt>
              </c:numCache>
            </c:numRef>
          </c:val>
          <c:extLst>
            <c:ext xmlns:c16="http://schemas.microsoft.com/office/drawing/2014/chart" uri="{C3380CC4-5D6E-409C-BE32-E72D297353CC}">
              <c16:uniqueId val="{00000000-2600-403D-9685-11A9A9A876B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303.27999999999997</c:v>
                </c:pt>
                <c:pt idx="4">
                  <c:v>301.86</c:v>
                </c:pt>
              </c:numCache>
            </c:numRef>
          </c:val>
          <c:smooth val="0"/>
          <c:extLst>
            <c:ext xmlns:c16="http://schemas.microsoft.com/office/drawing/2014/chart" uri="{C3380CC4-5D6E-409C-BE32-E72D297353CC}">
              <c16:uniqueId val="{00000001-2600-403D-9685-11A9A9A876B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N1" zoomScaleNormal="10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長野県　軽井沢町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4">
        <f>データ!S6</f>
        <v>21599</v>
      </c>
      <c r="AM8" s="44"/>
      <c r="AN8" s="44"/>
      <c r="AO8" s="44"/>
      <c r="AP8" s="44"/>
      <c r="AQ8" s="44"/>
      <c r="AR8" s="44"/>
      <c r="AS8" s="44"/>
      <c r="AT8" s="45">
        <f>データ!T6</f>
        <v>156.03</v>
      </c>
      <c r="AU8" s="45"/>
      <c r="AV8" s="45"/>
      <c r="AW8" s="45"/>
      <c r="AX8" s="45"/>
      <c r="AY8" s="45"/>
      <c r="AZ8" s="45"/>
      <c r="BA8" s="45"/>
      <c r="BB8" s="45">
        <f>データ!U6</f>
        <v>138.43</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88.2</v>
      </c>
      <c r="J10" s="45"/>
      <c r="K10" s="45"/>
      <c r="L10" s="45"/>
      <c r="M10" s="45"/>
      <c r="N10" s="45"/>
      <c r="O10" s="45"/>
      <c r="P10" s="45">
        <f>データ!P6</f>
        <v>0.66</v>
      </c>
      <c r="Q10" s="45"/>
      <c r="R10" s="45"/>
      <c r="S10" s="45"/>
      <c r="T10" s="45"/>
      <c r="U10" s="45"/>
      <c r="V10" s="45"/>
      <c r="W10" s="45">
        <f>データ!Q6</f>
        <v>99.92</v>
      </c>
      <c r="X10" s="45"/>
      <c r="Y10" s="45"/>
      <c r="Z10" s="45"/>
      <c r="AA10" s="45"/>
      <c r="AB10" s="45"/>
      <c r="AC10" s="45"/>
      <c r="AD10" s="44">
        <f>データ!R6</f>
        <v>2860</v>
      </c>
      <c r="AE10" s="44"/>
      <c r="AF10" s="44"/>
      <c r="AG10" s="44"/>
      <c r="AH10" s="44"/>
      <c r="AI10" s="44"/>
      <c r="AJ10" s="44"/>
      <c r="AK10" s="2"/>
      <c r="AL10" s="44">
        <f>データ!V6</f>
        <v>143</v>
      </c>
      <c r="AM10" s="44"/>
      <c r="AN10" s="44"/>
      <c r="AO10" s="44"/>
      <c r="AP10" s="44"/>
      <c r="AQ10" s="44"/>
      <c r="AR10" s="44"/>
      <c r="AS10" s="44"/>
      <c r="AT10" s="45">
        <f>データ!W6</f>
        <v>0.09</v>
      </c>
      <c r="AU10" s="45"/>
      <c r="AV10" s="45"/>
      <c r="AW10" s="45"/>
      <c r="AX10" s="45"/>
      <c r="AY10" s="45"/>
      <c r="AZ10" s="45"/>
      <c r="BA10" s="45"/>
      <c r="BB10" s="45">
        <f>データ!X6</f>
        <v>1588.89</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qRKRfJDtj+t5ARK0F48mgtq80WquclJXinxPQ7oO5+YxwR3Kx9eoZqfi0Y/2jFGmeVAzbl55u5KXkp42PyO+vA==" saltValue="2t7LKaWpbKlC+TR+DmpsF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203211</v>
      </c>
      <c r="D6" s="19">
        <f t="shared" si="3"/>
        <v>46</v>
      </c>
      <c r="E6" s="19">
        <f t="shared" si="3"/>
        <v>17</v>
      </c>
      <c r="F6" s="19">
        <f t="shared" si="3"/>
        <v>5</v>
      </c>
      <c r="G6" s="19">
        <f t="shared" si="3"/>
        <v>0</v>
      </c>
      <c r="H6" s="19" t="str">
        <f t="shared" si="3"/>
        <v>長野県　軽井沢町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88.2</v>
      </c>
      <c r="P6" s="20">
        <f t="shared" si="3"/>
        <v>0.66</v>
      </c>
      <c r="Q6" s="20">
        <f t="shared" si="3"/>
        <v>99.92</v>
      </c>
      <c r="R6" s="20">
        <f t="shared" si="3"/>
        <v>2860</v>
      </c>
      <c r="S6" s="20">
        <f t="shared" si="3"/>
        <v>21599</v>
      </c>
      <c r="T6" s="20">
        <f t="shared" si="3"/>
        <v>156.03</v>
      </c>
      <c r="U6" s="20">
        <f t="shared" si="3"/>
        <v>138.43</v>
      </c>
      <c r="V6" s="20">
        <f t="shared" si="3"/>
        <v>143</v>
      </c>
      <c r="W6" s="20">
        <f t="shared" si="3"/>
        <v>0.09</v>
      </c>
      <c r="X6" s="20">
        <f t="shared" si="3"/>
        <v>1588.89</v>
      </c>
      <c r="Y6" s="21" t="str">
        <f>IF(Y7="",NA(),Y7)</f>
        <v>-</v>
      </c>
      <c r="Z6" s="21" t="str">
        <f t="shared" ref="Z6:AH6" si="4">IF(Z7="",NA(),Z7)</f>
        <v>-</v>
      </c>
      <c r="AA6" s="21" t="str">
        <f t="shared" si="4"/>
        <v>-</v>
      </c>
      <c r="AB6" s="21">
        <f t="shared" si="4"/>
        <v>54.01</v>
      </c>
      <c r="AC6" s="21">
        <f t="shared" si="4"/>
        <v>54.83</v>
      </c>
      <c r="AD6" s="21" t="str">
        <f t="shared" si="4"/>
        <v>-</v>
      </c>
      <c r="AE6" s="21" t="str">
        <f t="shared" si="4"/>
        <v>-</v>
      </c>
      <c r="AF6" s="21" t="str">
        <f t="shared" si="4"/>
        <v>-</v>
      </c>
      <c r="AG6" s="21">
        <f t="shared" si="4"/>
        <v>105.5</v>
      </c>
      <c r="AH6" s="21">
        <f t="shared" si="4"/>
        <v>106.35</v>
      </c>
      <c r="AI6" s="20" t="str">
        <f>IF(AI7="","",IF(AI7="-","【-】","【"&amp;SUBSTITUTE(TEXT(AI7,"#,##0.00"),"-","△")&amp;"】"))</f>
        <v>【104.44】</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145.43</v>
      </c>
      <c r="AS6" s="21">
        <f t="shared" si="5"/>
        <v>129.88999999999999</v>
      </c>
      <c r="AT6" s="20" t="str">
        <f>IF(AT7="","",IF(AT7="-","【-】","【"&amp;SUBSTITUTE(TEXT(AT7,"#,##0.00"),"-","△")&amp;"】"))</f>
        <v>【124.06】</v>
      </c>
      <c r="AU6" s="21" t="str">
        <f>IF(AU7="",NA(),AU7)</f>
        <v>-</v>
      </c>
      <c r="AV6" s="21" t="str">
        <f t="shared" ref="AV6:BD6" si="6">IF(AV7="",NA(),AV7)</f>
        <v>-</v>
      </c>
      <c r="AW6" s="21" t="str">
        <f t="shared" si="6"/>
        <v>-</v>
      </c>
      <c r="AX6" s="21">
        <f t="shared" si="6"/>
        <v>194.47</v>
      </c>
      <c r="AY6" s="21">
        <f t="shared" si="6"/>
        <v>253.54</v>
      </c>
      <c r="AZ6" s="21" t="str">
        <f t="shared" si="6"/>
        <v>-</v>
      </c>
      <c r="BA6" s="21" t="str">
        <f t="shared" si="6"/>
        <v>-</v>
      </c>
      <c r="BB6" s="21" t="str">
        <f t="shared" si="6"/>
        <v>-</v>
      </c>
      <c r="BC6" s="21">
        <f t="shared" si="6"/>
        <v>38.4</v>
      </c>
      <c r="BD6" s="21">
        <f t="shared" si="6"/>
        <v>44.04</v>
      </c>
      <c r="BE6" s="20" t="str">
        <f>IF(BE7="","",IF(BE7="-","【-】","【"&amp;SUBSTITUTE(TEXT(BE7,"#,##0.00"),"-","△")&amp;"】"))</f>
        <v>【42.02】</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900.82</v>
      </c>
      <c r="BO6" s="21">
        <f t="shared" si="7"/>
        <v>839.21</v>
      </c>
      <c r="BP6" s="20" t="str">
        <f>IF(BP7="","",IF(BP7="-","【-】","【"&amp;SUBSTITUTE(TEXT(BP7,"#,##0.00"),"-","△")&amp;"】"))</f>
        <v>【785.10】</v>
      </c>
      <c r="BQ6" s="21" t="str">
        <f>IF(BQ7="",NA(),BQ7)</f>
        <v>-</v>
      </c>
      <c r="BR6" s="21" t="str">
        <f t="shared" ref="BR6:BZ6" si="8">IF(BR7="",NA(),BR7)</f>
        <v>-</v>
      </c>
      <c r="BS6" s="21" t="str">
        <f t="shared" si="8"/>
        <v>-</v>
      </c>
      <c r="BT6" s="21">
        <f t="shared" si="8"/>
        <v>14.09</v>
      </c>
      <c r="BU6" s="21">
        <f t="shared" si="8"/>
        <v>14.72</v>
      </c>
      <c r="BV6" s="21" t="str">
        <f t="shared" si="8"/>
        <v>-</v>
      </c>
      <c r="BW6" s="21" t="str">
        <f t="shared" si="8"/>
        <v>-</v>
      </c>
      <c r="BX6" s="21" t="str">
        <f t="shared" si="8"/>
        <v>-</v>
      </c>
      <c r="BY6" s="21">
        <f t="shared" si="8"/>
        <v>52.94</v>
      </c>
      <c r="BZ6" s="21">
        <f t="shared" si="8"/>
        <v>52.05</v>
      </c>
      <c r="CA6" s="20" t="str">
        <f>IF(CA7="","",IF(CA7="-","【-】","【"&amp;SUBSTITUTE(TEXT(CA7,"#,##0.00"),"-","△")&amp;"】"))</f>
        <v>【56.93】</v>
      </c>
      <c r="CB6" s="21" t="str">
        <f>IF(CB7="",NA(),CB7)</f>
        <v>-</v>
      </c>
      <c r="CC6" s="21" t="str">
        <f t="shared" ref="CC6:CK6" si="9">IF(CC7="",NA(),CC7)</f>
        <v>-</v>
      </c>
      <c r="CD6" s="21" t="str">
        <f t="shared" si="9"/>
        <v>-</v>
      </c>
      <c r="CE6" s="21">
        <f t="shared" si="9"/>
        <v>1301.1600000000001</v>
      </c>
      <c r="CF6" s="21">
        <f t="shared" si="9"/>
        <v>1154.6500000000001</v>
      </c>
      <c r="CG6" s="21" t="str">
        <f t="shared" si="9"/>
        <v>-</v>
      </c>
      <c r="CH6" s="21" t="str">
        <f t="shared" si="9"/>
        <v>-</v>
      </c>
      <c r="CI6" s="21" t="str">
        <f t="shared" si="9"/>
        <v>-</v>
      </c>
      <c r="CJ6" s="21">
        <f t="shared" si="9"/>
        <v>303.27999999999997</v>
      </c>
      <c r="CK6" s="21">
        <f t="shared" si="9"/>
        <v>301.86</v>
      </c>
      <c r="CL6" s="20" t="str">
        <f>IF(CL7="","",IF(CL7="-","【-】","【"&amp;SUBSTITUTE(TEXT(CL7,"#,##0.00"),"-","△")&amp;"】"))</f>
        <v>【271.15】</v>
      </c>
      <c r="CM6" s="21" t="str">
        <f>IF(CM7="",NA(),CM7)</f>
        <v>-</v>
      </c>
      <c r="CN6" s="21" t="str">
        <f t="shared" ref="CN6:CV6" si="10">IF(CN7="",NA(),CN7)</f>
        <v>-</v>
      </c>
      <c r="CO6" s="21" t="str">
        <f t="shared" si="10"/>
        <v>-</v>
      </c>
      <c r="CP6" s="21">
        <f t="shared" si="10"/>
        <v>40.79</v>
      </c>
      <c r="CQ6" s="21">
        <f t="shared" si="10"/>
        <v>39.47</v>
      </c>
      <c r="CR6" s="21" t="str">
        <f t="shared" si="10"/>
        <v>-</v>
      </c>
      <c r="CS6" s="21" t="str">
        <f t="shared" si="10"/>
        <v>-</v>
      </c>
      <c r="CT6" s="21" t="str">
        <f t="shared" si="10"/>
        <v>-</v>
      </c>
      <c r="CU6" s="21">
        <f t="shared" si="10"/>
        <v>52.35</v>
      </c>
      <c r="CV6" s="21">
        <f t="shared" si="10"/>
        <v>46.25</v>
      </c>
      <c r="CW6" s="20" t="str">
        <f>IF(CW7="","",IF(CW7="-","【-】","【"&amp;SUBSTITUTE(TEXT(CW7,"#,##0.00"),"-","△")&amp;"】"))</f>
        <v>【49.87】</v>
      </c>
      <c r="CX6" s="21" t="str">
        <f>IF(CX7="",NA(),CX7)</f>
        <v>-</v>
      </c>
      <c r="CY6" s="21" t="str">
        <f t="shared" ref="CY6:DG6" si="11">IF(CY7="",NA(),CY7)</f>
        <v>-</v>
      </c>
      <c r="CZ6" s="21" t="str">
        <f t="shared" si="11"/>
        <v>-</v>
      </c>
      <c r="DA6" s="21">
        <f t="shared" si="11"/>
        <v>95.89</v>
      </c>
      <c r="DB6" s="21">
        <f t="shared" si="11"/>
        <v>94.41</v>
      </c>
      <c r="DC6" s="21" t="str">
        <f t="shared" si="11"/>
        <v>-</v>
      </c>
      <c r="DD6" s="21" t="str">
        <f t="shared" si="11"/>
        <v>-</v>
      </c>
      <c r="DE6" s="21" t="str">
        <f t="shared" si="11"/>
        <v>-</v>
      </c>
      <c r="DF6" s="21">
        <f t="shared" si="11"/>
        <v>84.39</v>
      </c>
      <c r="DG6" s="21">
        <f t="shared" si="11"/>
        <v>83.96</v>
      </c>
      <c r="DH6" s="20" t="str">
        <f>IF(DH7="","",IF(DH7="-","【-】","【"&amp;SUBSTITUTE(TEXT(DH7,"#,##0.00"),"-","△")&amp;"】"))</f>
        <v>【87.54】</v>
      </c>
      <c r="DI6" s="21" t="str">
        <f>IF(DI7="",NA(),DI7)</f>
        <v>-</v>
      </c>
      <c r="DJ6" s="21" t="str">
        <f t="shared" ref="DJ6:DR6" si="12">IF(DJ7="",NA(),DJ7)</f>
        <v>-</v>
      </c>
      <c r="DK6" s="21" t="str">
        <f t="shared" si="12"/>
        <v>-</v>
      </c>
      <c r="DL6" s="21">
        <f t="shared" si="12"/>
        <v>50.44</v>
      </c>
      <c r="DM6" s="21">
        <f t="shared" si="12"/>
        <v>52.14</v>
      </c>
      <c r="DN6" s="21" t="str">
        <f t="shared" si="12"/>
        <v>-</v>
      </c>
      <c r="DO6" s="21" t="str">
        <f t="shared" si="12"/>
        <v>-</v>
      </c>
      <c r="DP6" s="21" t="str">
        <f t="shared" si="12"/>
        <v>-</v>
      </c>
      <c r="DQ6" s="21">
        <f t="shared" si="12"/>
        <v>25.19</v>
      </c>
      <c r="DR6" s="21">
        <f t="shared" si="12"/>
        <v>25.46</v>
      </c>
      <c r="DS6" s="20" t="str">
        <f>IF(DS7="","",IF(DS7="-","【-】","【"&amp;SUBSTITUTE(TEXT(DS7,"#,##0.00"),"-","△")&amp;"】"))</f>
        <v>【28.42】</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0.19</v>
      </c>
      <c r="ED6" s="20" t="str">
        <f>IF(ED7="","",IF(ED7="-","【-】","【"&amp;SUBSTITUTE(TEXT(ED7,"#,##0.00"),"-","△")&amp;"】"))</f>
        <v>【0.08】</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0.03</v>
      </c>
      <c r="EN6" s="21">
        <f t="shared" si="14"/>
        <v>0.03</v>
      </c>
      <c r="EO6" s="20" t="str">
        <f>IF(EO7="","",IF(EO7="-","【-】","【"&amp;SUBSTITUTE(TEXT(EO7,"#,##0.00"),"-","△")&amp;"】"))</f>
        <v>【0.02】</v>
      </c>
    </row>
    <row r="7" spans="1:148" s="22" customFormat="1" x14ac:dyDescent="0.2">
      <c r="A7" s="14"/>
      <c r="B7" s="23">
        <v>2023</v>
      </c>
      <c r="C7" s="23">
        <v>203211</v>
      </c>
      <c r="D7" s="23">
        <v>46</v>
      </c>
      <c r="E7" s="23">
        <v>17</v>
      </c>
      <c r="F7" s="23">
        <v>5</v>
      </c>
      <c r="G7" s="23">
        <v>0</v>
      </c>
      <c r="H7" s="23" t="s">
        <v>96</v>
      </c>
      <c r="I7" s="23" t="s">
        <v>97</v>
      </c>
      <c r="J7" s="23" t="s">
        <v>98</v>
      </c>
      <c r="K7" s="23" t="s">
        <v>99</v>
      </c>
      <c r="L7" s="23" t="s">
        <v>100</v>
      </c>
      <c r="M7" s="23" t="s">
        <v>101</v>
      </c>
      <c r="N7" s="24" t="s">
        <v>102</v>
      </c>
      <c r="O7" s="24">
        <v>88.2</v>
      </c>
      <c r="P7" s="24">
        <v>0.66</v>
      </c>
      <c r="Q7" s="24">
        <v>99.92</v>
      </c>
      <c r="R7" s="24">
        <v>2860</v>
      </c>
      <c r="S7" s="24">
        <v>21599</v>
      </c>
      <c r="T7" s="24">
        <v>156.03</v>
      </c>
      <c r="U7" s="24">
        <v>138.43</v>
      </c>
      <c r="V7" s="24">
        <v>143</v>
      </c>
      <c r="W7" s="24">
        <v>0.09</v>
      </c>
      <c r="X7" s="24">
        <v>1588.89</v>
      </c>
      <c r="Y7" s="24" t="s">
        <v>102</v>
      </c>
      <c r="Z7" s="24" t="s">
        <v>102</v>
      </c>
      <c r="AA7" s="24" t="s">
        <v>102</v>
      </c>
      <c r="AB7" s="24">
        <v>54.01</v>
      </c>
      <c r="AC7" s="24">
        <v>54.83</v>
      </c>
      <c r="AD7" s="24" t="s">
        <v>102</v>
      </c>
      <c r="AE7" s="24" t="s">
        <v>102</v>
      </c>
      <c r="AF7" s="24" t="s">
        <v>102</v>
      </c>
      <c r="AG7" s="24">
        <v>105.5</v>
      </c>
      <c r="AH7" s="24">
        <v>106.35</v>
      </c>
      <c r="AI7" s="24">
        <v>104.44</v>
      </c>
      <c r="AJ7" s="24" t="s">
        <v>102</v>
      </c>
      <c r="AK7" s="24" t="s">
        <v>102</v>
      </c>
      <c r="AL7" s="24" t="s">
        <v>102</v>
      </c>
      <c r="AM7" s="24">
        <v>0</v>
      </c>
      <c r="AN7" s="24">
        <v>0</v>
      </c>
      <c r="AO7" s="24" t="s">
        <v>102</v>
      </c>
      <c r="AP7" s="24" t="s">
        <v>102</v>
      </c>
      <c r="AQ7" s="24" t="s">
        <v>102</v>
      </c>
      <c r="AR7" s="24">
        <v>145.43</v>
      </c>
      <c r="AS7" s="24">
        <v>129.88999999999999</v>
      </c>
      <c r="AT7" s="24">
        <v>124.06</v>
      </c>
      <c r="AU7" s="24" t="s">
        <v>102</v>
      </c>
      <c r="AV7" s="24" t="s">
        <v>102</v>
      </c>
      <c r="AW7" s="24" t="s">
        <v>102</v>
      </c>
      <c r="AX7" s="24">
        <v>194.47</v>
      </c>
      <c r="AY7" s="24">
        <v>253.54</v>
      </c>
      <c r="AZ7" s="24" t="s">
        <v>102</v>
      </c>
      <c r="BA7" s="24" t="s">
        <v>102</v>
      </c>
      <c r="BB7" s="24" t="s">
        <v>102</v>
      </c>
      <c r="BC7" s="24">
        <v>38.4</v>
      </c>
      <c r="BD7" s="24">
        <v>44.04</v>
      </c>
      <c r="BE7" s="24">
        <v>42.02</v>
      </c>
      <c r="BF7" s="24" t="s">
        <v>102</v>
      </c>
      <c r="BG7" s="24" t="s">
        <v>102</v>
      </c>
      <c r="BH7" s="24" t="s">
        <v>102</v>
      </c>
      <c r="BI7" s="24">
        <v>0</v>
      </c>
      <c r="BJ7" s="24">
        <v>0</v>
      </c>
      <c r="BK7" s="24" t="s">
        <v>102</v>
      </c>
      <c r="BL7" s="24" t="s">
        <v>102</v>
      </c>
      <c r="BM7" s="24" t="s">
        <v>102</v>
      </c>
      <c r="BN7" s="24">
        <v>900.82</v>
      </c>
      <c r="BO7" s="24">
        <v>839.21</v>
      </c>
      <c r="BP7" s="24">
        <v>785.1</v>
      </c>
      <c r="BQ7" s="24" t="s">
        <v>102</v>
      </c>
      <c r="BR7" s="24" t="s">
        <v>102</v>
      </c>
      <c r="BS7" s="24" t="s">
        <v>102</v>
      </c>
      <c r="BT7" s="24">
        <v>14.09</v>
      </c>
      <c r="BU7" s="24">
        <v>14.72</v>
      </c>
      <c r="BV7" s="24" t="s">
        <v>102</v>
      </c>
      <c r="BW7" s="24" t="s">
        <v>102</v>
      </c>
      <c r="BX7" s="24" t="s">
        <v>102</v>
      </c>
      <c r="BY7" s="24">
        <v>52.94</v>
      </c>
      <c r="BZ7" s="24">
        <v>52.05</v>
      </c>
      <c r="CA7" s="24">
        <v>56.93</v>
      </c>
      <c r="CB7" s="24" t="s">
        <v>102</v>
      </c>
      <c r="CC7" s="24" t="s">
        <v>102</v>
      </c>
      <c r="CD7" s="24" t="s">
        <v>102</v>
      </c>
      <c r="CE7" s="24">
        <v>1301.1600000000001</v>
      </c>
      <c r="CF7" s="24">
        <v>1154.6500000000001</v>
      </c>
      <c r="CG7" s="24" t="s">
        <v>102</v>
      </c>
      <c r="CH7" s="24" t="s">
        <v>102</v>
      </c>
      <c r="CI7" s="24" t="s">
        <v>102</v>
      </c>
      <c r="CJ7" s="24">
        <v>303.27999999999997</v>
      </c>
      <c r="CK7" s="24">
        <v>301.86</v>
      </c>
      <c r="CL7" s="24">
        <v>271.14999999999998</v>
      </c>
      <c r="CM7" s="24" t="s">
        <v>102</v>
      </c>
      <c r="CN7" s="24" t="s">
        <v>102</v>
      </c>
      <c r="CO7" s="24" t="s">
        <v>102</v>
      </c>
      <c r="CP7" s="24">
        <v>40.79</v>
      </c>
      <c r="CQ7" s="24">
        <v>39.47</v>
      </c>
      <c r="CR7" s="24" t="s">
        <v>102</v>
      </c>
      <c r="CS7" s="24" t="s">
        <v>102</v>
      </c>
      <c r="CT7" s="24" t="s">
        <v>102</v>
      </c>
      <c r="CU7" s="24">
        <v>52.35</v>
      </c>
      <c r="CV7" s="24">
        <v>46.25</v>
      </c>
      <c r="CW7" s="24">
        <v>49.87</v>
      </c>
      <c r="CX7" s="24" t="s">
        <v>102</v>
      </c>
      <c r="CY7" s="24" t="s">
        <v>102</v>
      </c>
      <c r="CZ7" s="24" t="s">
        <v>102</v>
      </c>
      <c r="DA7" s="24">
        <v>95.89</v>
      </c>
      <c r="DB7" s="24">
        <v>94.41</v>
      </c>
      <c r="DC7" s="24" t="s">
        <v>102</v>
      </c>
      <c r="DD7" s="24" t="s">
        <v>102</v>
      </c>
      <c r="DE7" s="24" t="s">
        <v>102</v>
      </c>
      <c r="DF7" s="24">
        <v>84.39</v>
      </c>
      <c r="DG7" s="24">
        <v>83.96</v>
      </c>
      <c r="DH7" s="24">
        <v>87.54</v>
      </c>
      <c r="DI7" s="24" t="s">
        <v>102</v>
      </c>
      <c r="DJ7" s="24" t="s">
        <v>102</v>
      </c>
      <c r="DK7" s="24" t="s">
        <v>102</v>
      </c>
      <c r="DL7" s="24">
        <v>50.44</v>
      </c>
      <c r="DM7" s="24">
        <v>52.14</v>
      </c>
      <c r="DN7" s="24" t="s">
        <v>102</v>
      </c>
      <c r="DO7" s="24" t="s">
        <v>102</v>
      </c>
      <c r="DP7" s="24" t="s">
        <v>102</v>
      </c>
      <c r="DQ7" s="24">
        <v>25.19</v>
      </c>
      <c r="DR7" s="24">
        <v>25.46</v>
      </c>
      <c r="DS7" s="24">
        <v>28.42</v>
      </c>
      <c r="DT7" s="24" t="s">
        <v>102</v>
      </c>
      <c r="DU7" s="24" t="s">
        <v>102</v>
      </c>
      <c r="DV7" s="24" t="s">
        <v>102</v>
      </c>
      <c r="DW7" s="24">
        <v>0</v>
      </c>
      <c r="DX7" s="24">
        <v>0</v>
      </c>
      <c r="DY7" s="24" t="s">
        <v>102</v>
      </c>
      <c r="DZ7" s="24" t="s">
        <v>102</v>
      </c>
      <c r="EA7" s="24" t="s">
        <v>102</v>
      </c>
      <c r="EB7" s="24">
        <v>0</v>
      </c>
      <c r="EC7" s="24">
        <v>0.19</v>
      </c>
      <c r="ED7" s="24">
        <v>0.08</v>
      </c>
      <c r="EE7" s="24" t="s">
        <v>102</v>
      </c>
      <c r="EF7" s="24" t="s">
        <v>102</v>
      </c>
      <c r="EG7" s="24" t="s">
        <v>102</v>
      </c>
      <c r="EH7" s="24">
        <v>0</v>
      </c>
      <c r="EI7" s="24">
        <v>0</v>
      </c>
      <c r="EJ7" s="24" t="s">
        <v>102</v>
      </c>
      <c r="EK7" s="24" t="s">
        <v>102</v>
      </c>
      <c r="EL7" s="24" t="s">
        <v>102</v>
      </c>
      <c r="EM7" s="24">
        <v>0.03</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2025-02-07T01:35:09Z</cp:lastPrinted>
  <dcterms:created xsi:type="dcterms:W3CDTF">2025-01-24T07:17:52Z</dcterms:created>
  <dcterms:modified xsi:type="dcterms:W3CDTF">2025-02-07T01:35:11Z</dcterms:modified>
  <cp:category/>
</cp:coreProperties>
</file>