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g.vdi.pref.nagano.lg.jp\合庁共有\佐久地振企画振興\★公文書\R06年度\102行政\013公営企業\002公営企業決算状況等調査（５年）\経営分析比較表\03回答取りまとめ\203211軽井沢町\"/>
    </mc:Choice>
  </mc:AlternateContent>
  <xr:revisionPtr revIDLastSave="0" documentId="13_ncr:1_{13835350-E432-4994-929E-A4270097C55B}" xr6:coauthVersionLast="47" xr6:coauthVersionMax="47" xr10:uidLastSave="{00000000-0000-0000-0000-000000000000}"/>
  <workbookProtection workbookAlgorithmName="SHA-512" workbookHashValue="fVqGsE3aQPE53gQxdGRo74YFfZ9kW+QnS221LWDAVdXesMW4jfviXjcwh3HjAR7U69BwlEUDiQNYmOeFxzljXQ==" workbookSaltValue="nV8EgvR4ulZsrpHTKhyUX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L8" i="4"/>
  <c r="I8" i="4"/>
</calcChain>
</file>

<file path=xl/sharedStrings.xml><?xml version="1.0" encoding="utf-8"?>
<sst xmlns="http://schemas.openxmlformats.org/spreadsheetml/2006/main" count="297" uniqueCount="115">
  <si>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</si>
  <si>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</si>
  <si>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</si>
  <si>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</si>
  <si>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</si>
  <si>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</si>
  <si>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</si>
  <si>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</si>
  <si>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</si>
  <si>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</si>
  <si>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</si>
  <si>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</si>
  <si>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</si>
  <si>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</si>
  <si>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</si>
  <si>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</si>
  <si>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</si>
  <si>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</si>
  <si>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</si>
  <si>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</si>
  <si>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</si>
  <si>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</si>
  <si>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</si>
  <si>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</si>
  <si>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</si>
  <si>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</si>
  <si>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</si>
  <si>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</si>
  <si>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</si>
  <si>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</si>
  <si>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</si>
  <si>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</si>
  <si>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</si>
  <si>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</si>
  <si>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</si>
  <si>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</si>
  <si>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</si>
  <si>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</si>
  <si>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</si>
  <si>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</si>
  <si>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</si>
  <si>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</si>
  <si>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</si>
  <si>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</si>
  <si>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</si>
  <si>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</si>
  <si>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</si>
  <si>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</si>
  <si>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</si>
  <si>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</si>
  <si>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</si>
  <si>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</si>
  <si>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</si>
  <si>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</si>
  <si>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</si>
  <si>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</si>
  <si>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</si>
  <si>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</si>
  <si>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</si>
  <si>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</si>
  <si>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</si>
  <si>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</si>
  <si>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</si>
  <si>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</si>
  <si>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</si>
  <si>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</si>
  <si>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</si>
  <si>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</si>
  <si>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</si>
  <si>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</si>
  <si>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</si>
  <si>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</si>
  <si>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</si>
  <si>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</si>
  <si>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</si>
  <si>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</si>
  <si>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</si>
  <si>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</si>
  <si>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</si>
  <si>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</si>
  <si>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</si>
  <si>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</si>
  <si>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</si>
  <si>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</si>
  <si>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</si>
  <si>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</si>
  <si>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</si>
  <si>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</si>
  <si>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</si>
  <si>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</si>
  <si>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</si>
  <si>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</si>
  <si>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</si>
  <si>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</si>
  <si>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</si>
  <si>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軽井沢町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</si>
  <si>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</si>
  <si>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</si>
  <si>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</si>
  <si>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</si>
  <si>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</si>
  <si>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</si>
  <si>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</si>
  <si>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</si>
  <si>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</si>
  <si>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</si>
  <si>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</si>
  <si>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</si>
  <si>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</si>
  <si>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</si>
  <si>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</si>
  <si>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</si>
  <si>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軽井沢町下水道ストックマネジメント計画を策定し、処理施設、管路施設の点検調査を実施しています。
　今後、経営戦略と下水道ストックマネジメント計画に基づき、経営状況とのバランスを考慮し、資産管理の最適化、更新費用の平準化を図ることとしています。</t>
    <rPh sb="1" eb="4">
      <t>カルイザワ</t>
    </rPh>
    <rPh sb="4" eb="5">
      <t>マチ</t>
    </rPh>
    <rPh sb="5" eb="8">
      <t>ゲスイドウ</t>
    </rPh>
    <rPh sb="18" eb="20">
      <t>ケイカク</t>
    </rPh>
    <rPh sb="21" eb="23">
      <t>サクテイ</t>
    </rPh>
    <rPh sb="25" eb="27">
      <t>ショリ</t>
    </rPh>
    <rPh sb="27" eb="29">
      <t>シセツ</t>
    </rPh>
    <rPh sb="30" eb="32">
      <t>カンロ</t>
    </rPh>
    <rPh sb="32" eb="34">
      <t>シセツ</t>
    </rPh>
    <rPh sb="35" eb="37">
      <t>テンケン</t>
    </rPh>
    <rPh sb="37" eb="39">
      <t>チョウサ</t>
    </rPh>
    <rPh sb="40" eb="42">
      <t>ジッシ</t>
    </rPh>
    <rPh sb="50" eb="52">
      <t>コンゴ</t>
    </rPh>
    <rPh sb="53" eb="55">
      <t>ケイエイ</t>
    </rPh>
    <rPh sb="55" eb="57">
      <t>センリャク</t>
    </rPh>
    <rPh sb="58" eb="61">
      <t>ゲスイドウ</t>
    </rPh>
    <rPh sb="71" eb="73">
      <t>ケイカク</t>
    </rPh>
    <rPh sb="74" eb="75">
      <t>モト</t>
    </rPh>
    <rPh sb="78" eb="80">
      <t>ケイエイ</t>
    </rPh>
    <rPh sb="80" eb="82">
      <t>ジョウキョウ</t>
    </rPh>
    <rPh sb="89" eb="91">
      <t>コウリョ</t>
    </rPh>
    <rPh sb="93" eb="95">
      <t>シサン</t>
    </rPh>
    <rPh sb="95" eb="97">
      <t>カンリ</t>
    </rPh>
    <rPh sb="98" eb="101">
      <t>サイテキカ</t>
    </rPh>
    <rPh sb="102" eb="104">
      <t>コウシン</t>
    </rPh>
    <rPh sb="104" eb="106">
      <t>ヒヨウ</t>
    </rPh>
    <rPh sb="107" eb="110">
      <t>ヘイジュンカ</t>
    </rPh>
    <rPh sb="111" eb="112">
      <t>ハカ</t>
    </rPh>
    <phoneticPr fontId="4"/>
  </si>
  <si>
    <t>①経常収支比率　
　当該指標は、起債元利償還金の減少により、100％を上回っていますが、今後人口減少による使用料収入の低下が見込まれ、100％を下回る可能性があります。汚水処理費の削減に引き続き努めるほか、経営戦略に基づいた適正な使用料収入の確保を検討しています。
②累積欠損金比率
　当該指標は、現在0％ですが、処理施設の老朽化に伴い維持管理経費が増大するため、更なる維持管理経費の削減、接続率向上への取組を進めます。
③流動比率
　流動比率は類似団体の平均値を大きく上回る数値となっています。
④企業債残高対事業規模比率
　企業債の償還金を一般会計からの繰入金ですべて賄っているため、数値は0となっています。
⑤経費回収率
　処理施設の維持管理を複数市町で委託するなど汚水処理費の削減に努めています。
⑥汚水処理原価
　処理施設の維持管理を複数市町で委託するなど、処理施設の効率的管理・運営を行っています。処理施設の老朽化に伴い、今後更新費用が増大するため、更なる維持管理費の削減、接続率の向上への取組を進め、有収水量の増加に努めます。
⑦施設利用率
　当町は季節により観光人口が増加するため、現在の施設利用率を維持していく予定です。
⑧水洗化率
　水洗化率は類似団体の平均値をわずかに下回る数値となっています。</t>
    <rPh sb="62" eb="64">
      <t>ミコ</t>
    </rPh>
    <rPh sb="384" eb="386">
      <t>ショリ</t>
    </rPh>
    <rPh sb="545" eb="546">
      <t>シタ</t>
    </rPh>
    <phoneticPr fontId="4"/>
  </si>
  <si>
    <t>　下水道事業の供用開始から約30年が経過し、処理施設の更新時期を迎えており、ストックマネジメント計画に基づいた処理施設管理の最適化、更新費用の平準化を図っていく予定です。
　管渠の改善については実施していないものの、ストックマネジメント計画に基づき、点検調査を行っていきます。
　経営戦略に基づいた経営基盤の強化への取り組みを進めています。
　今後もより一層、安定した下水道経営の実現、持続的なサービスを提供していくため経営基盤の強化への取り組みを進めていきます。</t>
    <rPh sb="1" eb="4">
      <t>ゲスイドウ</t>
    </rPh>
    <rPh sb="4" eb="6">
      <t>ジギョウ</t>
    </rPh>
    <rPh sb="7" eb="9">
      <t>キョウヨウ</t>
    </rPh>
    <rPh sb="9" eb="11">
      <t>カイシ</t>
    </rPh>
    <rPh sb="13" eb="14">
      <t>ヤク</t>
    </rPh>
    <rPh sb="16" eb="17">
      <t>ネン</t>
    </rPh>
    <rPh sb="18" eb="20">
      <t>ケイカ</t>
    </rPh>
    <rPh sb="22" eb="24">
      <t>ショリ</t>
    </rPh>
    <rPh sb="24" eb="26">
      <t>シセツ</t>
    </rPh>
    <rPh sb="27" eb="29">
      <t>コウシン</t>
    </rPh>
    <rPh sb="29" eb="31">
      <t>ジキ</t>
    </rPh>
    <rPh sb="32" eb="33">
      <t>ムカ</t>
    </rPh>
    <rPh sb="48" eb="50">
      <t>ケイカク</t>
    </rPh>
    <rPh sb="51" eb="52">
      <t>モト</t>
    </rPh>
    <rPh sb="55" eb="57">
      <t>ショリ</t>
    </rPh>
    <rPh sb="57" eb="59">
      <t>シセツ</t>
    </rPh>
    <rPh sb="59" eb="61">
      <t>カンリ</t>
    </rPh>
    <rPh sb="62" eb="65">
      <t>サイテキカ</t>
    </rPh>
    <rPh sb="66" eb="68">
      <t>コウシン</t>
    </rPh>
    <rPh sb="68" eb="70">
      <t>ヒヨウ</t>
    </rPh>
    <rPh sb="71" eb="74">
      <t>ヘイジュンカ</t>
    </rPh>
    <rPh sb="75" eb="76">
      <t>ハカ</t>
    </rPh>
    <rPh sb="80" eb="82">
      <t>ヨテイ</t>
    </rPh>
    <rPh sb="87" eb="89">
      <t>カンキョ</t>
    </rPh>
    <rPh sb="90" eb="92">
      <t>カイゼン</t>
    </rPh>
    <rPh sb="97" eb="99">
      <t>ジッシ</t>
    </rPh>
    <rPh sb="118" eb="120">
      <t>ケイカク</t>
    </rPh>
    <rPh sb="121" eb="122">
      <t>モト</t>
    </rPh>
    <rPh sb="125" eb="127">
      <t>テンケン</t>
    </rPh>
    <rPh sb="127" eb="129">
      <t>チョウサ</t>
    </rPh>
    <rPh sb="130" eb="131">
      <t>オコナ</t>
    </rPh>
    <rPh sb="140" eb="142">
      <t>ケイエイ</t>
    </rPh>
    <rPh sb="142" eb="144">
      <t>センリャク</t>
    </rPh>
    <rPh sb="145" eb="146">
      <t>モト</t>
    </rPh>
    <rPh sb="149" eb="151">
      <t>ケイエイ</t>
    </rPh>
    <rPh sb="151" eb="153">
      <t>キバン</t>
    </rPh>
    <rPh sb="154" eb="156">
      <t>キョウカ</t>
    </rPh>
    <rPh sb="158" eb="159">
      <t>ト</t>
    </rPh>
    <rPh sb="160" eb="161">
      <t>ク</t>
    </rPh>
    <rPh sb="163" eb="164">
      <t>スス</t>
    </rPh>
    <rPh sb="172" eb="174">
      <t>コンゴ</t>
    </rPh>
    <rPh sb="177" eb="179">
      <t>イッソウ</t>
    </rPh>
    <rPh sb="180" eb="182">
      <t>アンテイ</t>
    </rPh>
    <rPh sb="184" eb="187">
      <t>ゲスイドウ</t>
    </rPh>
    <rPh sb="187" eb="189">
      <t>ケイエイ</t>
    </rPh>
    <rPh sb="190" eb="192">
      <t>ジツゲン</t>
    </rPh>
    <rPh sb="193" eb="196">
      <t>ジゾクテキ</t>
    </rPh>
    <rPh sb="202" eb="204">
      <t>テイキョウ</t>
    </rPh>
    <rPh sb="210" eb="212">
      <t>ケイエイ</t>
    </rPh>
    <rPh sb="212" eb="214">
      <t>キバン</t>
    </rPh>
    <rPh sb="215" eb="217">
      <t>キョウカ</t>
    </rPh>
    <rPh sb="219" eb="220">
      <t>ト</t>
    </rPh>
    <rPh sb="221" eb="222">
      <t>ク</t>
    </rPh>
    <rPh sb="224" eb="22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</si>
</sst>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E4-4EF1-A61B-1804A9F498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0.06</c:v>
                </c:pt>
              </c:numCache>
            </c:numRef>
          </c:val>
          <c:smooth val="0"/>
          <c:extLst>
            <c:ext xmlns:c16="http://schemas.microsoft.com/office/drawing/2014/chart" uri="{C3380CC4-5D6E-409C-BE32-E72D297353CC}">
              <c16:uniqueId val="{00000001-EDE4-4EF1-A61B-1804A9F498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53.94</c:v>
                </c:pt>
                <c:pt idx="4">
                  <c:v>55.76</c:v>
                </c:pt>
              </c:numCache>
            </c:numRef>
          </c:val>
          <c:extLst>
            <c:ext xmlns:c16="http://schemas.microsoft.com/office/drawing/2014/chart" uri="{C3380CC4-5D6E-409C-BE32-E72D297353CC}">
              <c16:uniqueId val="{00000000-72DF-4522-B985-E2DD254CEB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47.32</c:v>
                </c:pt>
                <c:pt idx="4">
                  <c:v>55.04</c:v>
                </c:pt>
              </c:numCache>
            </c:numRef>
          </c:val>
          <c:smooth val="0"/>
          <c:extLst>
            <c:ext xmlns:c16="http://schemas.microsoft.com/office/drawing/2014/chart" uri="{C3380CC4-5D6E-409C-BE32-E72D297353CC}">
              <c16:uniqueId val="{00000001-72DF-4522-B985-E2DD254CEB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95.47</c:v>
                </c:pt>
                <c:pt idx="4">
                  <c:v>90.45</c:v>
                </c:pt>
              </c:numCache>
            </c:numRef>
          </c:val>
          <c:extLst>
            <c:ext xmlns:c16="http://schemas.microsoft.com/office/drawing/2014/chart" uri="{C3380CC4-5D6E-409C-BE32-E72D297353CC}">
              <c16:uniqueId val="{00000000-5784-41A1-A8B6-9FDCE33F3A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81.33</c:v>
                </c:pt>
                <c:pt idx="4">
                  <c:v>91.92</c:v>
                </c:pt>
              </c:numCache>
            </c:numRef>
          </c:val>
          <c:smooth val="0"/>
          <c:extLst>
            <c:ext xmlns:c16="http://schemas.microsoft.com/office/drawing/2014/chart" uri="{C3380CC4-5D6E-409C-BE32-E72D297353CC}">
              <c16:uniqueId val="{00000001-5784-41A1-A8B6-9FDCE33F3A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102.02</c:v>
                </c:pt>
                <c:pt idx="4">
                  <c:v>101.25</c:v>
                </c:pt>
              </c:numCache>
            </c:numRef>
          </c:val>
          <c:extLst>
            <c:ext xmlns:c16="http://schemas.microsoft.com/office/drawing/2014/chart" uri="{C3380CC4-5D6E-409C-BE32-E72D297353CC}">
              <c16:uniqueId val="{00000000-BBBE-4793-8A5A-6F09D3F77C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107.19</c:v>
                </c:pt>
                <c:pt idx="4">
                  <c:v>106.8</c:v>
                </c:pt>
              </c:numCache>
            </c:numRef>
          </c:val>
          <c:smooth val="0"/>
          <c:extLst>
            <c:ext xmlns:c16="http://schemas.microsoft.com/office/drawing/2014/chart" uri="{C3380CC4-5D6E-409C-BE32-E72D297353CC}">
              <c16:uniqueId val="{00000001-BBBE-4793-8A5A-6F09D3F77C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50.89</c:v>
                </c:pt>
                <c:pt idx="4">
                  <c:v>52.36</c:v>
                </c:pt>
              </c:numCache>
            </c:numRef>
          </c:val>
          <c:extLst>
            <c:ext xmlns:c16="http://schemas.microsoft.com/office/drawing/2014/chart" uri="{C3380CC4-5D6E-409C-BE32-E72D297353CC}">
              <c16:uniqueId val="{00000000-D038-4AED-9959-1E42700E32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22.89</c:v>
                </c:pt>
                <c:pt idx="4">
                  <c:v>31.14</c:v>
                </c:pt>
              </c:numCache>
            </c:numRef>
          </c:val>
          <c:smooth val="0"/>
          <c:extLst>
            <c:ext xmlns:c16="http://schemas.microsoft.com/office/drawing/2014/chart" uri="{C3380CC4-5D6E-409C-BE32-E72D297353CC}">
              <c16:uniqueId val="{00000001-D038-4AED-9959-1E42700E32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FFA-4F98-B0D3-C909290BE0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0.76</c:v>
                </c:pt>
              </c:numCache>
            </c:numRef>
          </c:val>
          <c:smooth val="0"/>
          <c:extLst>
            <c:ext xmlns:c16="http://schemas.microsoft.com/office/drawing/2014/chart" uri="{C3380CC4-5D6E-409C-BE32-E72D297353CC}">
              <c16:uniqueId val="{00000001-0FFA-4F98-B0D3-C909290BE0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2D-4492-BB7F-93D95EE773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31.07</c:v>
                </c:pt>
                <c:pt idx="4">
                  <c:v>26.89</c:v>
                </c:pt>
              </c:numCache>
            </c:numRef>
          </c:val>
          <c:smooth val="0"/>
          <c:extLst>
            <c:ext xmlns:c16="http://schemas.microsoft.com/office/drawing/2014/chart" uri="{C3380CC4-5D6E-409C-BE32-E72D297353CC}">
              <c16:uniqueId val="{00000001-802D-4492-BB7F-93D95EE773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138.94999999999999</c:v>
                </c:pt>
                <c:pt idx="4">
                  <c:v>183.55</c:v>
                </c:pt>
              </c:numCache>
            </c:numRef>
          </c:val>
          <c:extLst>
            <c:ext xmlns:c16="http://schemas.microsoft.com/office/drawing/2014/chart" uri="{C3380CC4-5D6E-409C-BE32-E72D297353CC}">
              <c16:uniqueId val="{00000000-CC11-429E-8CDD-830B983B2F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51.09</c:v>
                </c:pt>
                <c:pt idx="4">
                  <c:v>77.260000000000005</c:v>
                </c:pt>
              </c:numCache>
            </c:numRef>
          </c:val>
          <c:smooth val="0"/>
          <c:extLst>
            <c:ext xmlns:c16="http://schemas.microsoft.com/office/drawing/2014/chart" uri="{C3380CC4-5D6E-409C-BE32-E72D297353CC}">
              <c16:uniqueId val="{00000001-CC11-429E-8CDD-830B983B2F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FF-4962-9DFB-AD6F189F2E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1194.56</c:v>
                </c:pt>
                <c:pt idx="4">
                  <c:v>730.84</c:v>
                </c:pt>
              </c:numCache>
            </c:numRef>
          </c:val>
          <c:smooth val="0"/>
          <c:extLst>
            <c:ext xmlns:c16="http://schemas.microsoft.com/office/drawing/2014/chart" uri="{C3380CC4-5D6E-409C-BE32-E72D297353CC}">
              <c16:uniqueId val="{00000001-66FF-4962-9DFB-AD6F189F2E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103.81</c:v>
                </c:pt>
                <c:pt idx="4">
                  <c:v>102.21</c:v>
                </c:pt>
              </c:numCache>
            </c:numRef>
          </c:val>
          <c:extLst>
            <c:ext xmlns:c16="http://schemas.microsoft.com/office/drawing/2014/chart" uri="{C3380CC4-5D6E-409C-BE32-E72D297353CC}">
              <c16:uniqueId val="{00000000-E47A-44E4-86D3-ACE53029C9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76.78</c:v>
                </c:pt>
                <c:pt idx="4">
                  <c:v>89.17</c:v>
                </c:pt>
              </c:numCache>
            </c:numRef>
          </c:val>
          <c:smooth val="0"/>
          <c:extLst>
            <c:ext xmlns:c16="http://schemas.microsoft.com/office/drawing/2014/chart" uri="{C3380CC4-5D6E-409C-BE32-E72D297353CC}">
              <c16:uniqueId val="{00000001-E47A-44E4-86D3-ACE53029C9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181.52</c:v>
                </c:pt>
                <c:pt idx="4">
                  <c:v>184.97</c:v>
                </c:pt>
              </c:numCache>
            </c:numRef>
          </c:val>
          <c:extLst>
            <c:ext xmlns:c16="http://schemas.microsoft.com/office/drawing/2014/chart" uri="{C3380CC4-5D6E-409C-BE32-E72D297353CC}">
              <c16:uniqueId val="{00000000-2019-48B7-80C1-D3D48C4744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224.31</c:v>
                </c:pt>
                <c:pt idx="4">
                  <c:v>184.85</c:v>
                </c:pt>
              </c:numCache>
            </c:numRef>
          </c:val>
          <c:smooth val="0"/>
          <c:extLst>
            <c:ext xmlns:c16="http://schemas.microsoft.com/office/drawing/2014/chart" uri="{C3380CC4-5D6E-409C-BE32-E72D297353CC}">
              <c16:uniqueId val="{00000001-2019-48B7-80C1-D3D48C4744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6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長野県　軽井沢町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Cd1</v>
      </c>
      <c r="X8" s="39"/>
      <c r="Y8" s="39"/>
      <c r="Z8" s="39"/>
      <c r="AA8" s="39"/>
      <c r="AB8" s="39"/>
      <c r="AC8" s="39"/>
      <c r="AD8" s="40" t="str">
        <f>データ!$M$6</f>
        <v>非設置</v>
      </c>
      <c r="AE8" s="40"/>
      <c r="AF8" s="40"/>
      <c r="AG8" s="40"/>
      <c r="AH8" s="40"/>
      <c r="AI8" s="40"/>
      <c r="AJ8" s="40"/>
      <c r="AK8" s="3"/>
      <c r="AL8" s="41">
        <f>データ!S6</f>
        <v>21599</v>
      </c>
      <c r="AM8" s="41"/>
      <c r="AN8" s="41"/>
      <c r="AO8" s="41"/>
      <c r="AP8" s="41"/>
      <c r="AQ8" s="41"/>
      <c r="AR8" s="41"/>
      <c r="AS8" s="41"/>
      <c r="AT8" s="34">
        <f>データ!T6</f>
        <v>156.03</v>
      </c>
      <c r="AU8" s="34"/>
      <c r="AV8" s="34"/>
      <c r="AW8" s="34"/>
      <c r="AX8" s="34"/>
      <c r="AY8" s="34"/>
      <c r="AZ8" s="34"/>
      <c r="BA8" s="34"/>
      <c r="BB8" s="34">
        <f>データ!U6</f>
        <v>138.43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92.98</v>
      </c>
      <c r="J10" s="34"/>
      <c r="K10" s="34"/>
      <c r="L10" s="34"/>
      <c r="M10" s="34"/>
      <c r="N10" s="34"/>
      <c r="O10" s="34"/>
      <c r="P10" s="34">
        <f>データ!P6</f>
        <v>47.6</v>
      </c>
      <c r="Q10" s="34"/>
      <c r="R10" s="34"/>
      <c r="S10" s="34"/>
      <c r="T10" s="34"/>
      <c r="U10" s="34"/>
      <c r="V10" s="34"/>
      <c r="W10" s="34">
        <f>データ!Q6</f>
        <v>94.36</v>
      </c>
      <c r="X10" s="34"/>
      <c r="Y10" s="34"/>
      <c r="Z10" s="34"/>
      <c r="AA10" s="34"/>
      <c r="AB10" s="34"/>
      <c r="AC10" s="34"/>
      <c r="AD10" s="41">
        <f>データ!R6</f>
        <v>2860</v>
      </c>
      <c r="AE10" s="41"/>
      <c r="AF10" s="41"/>
      <c r="AG10" s="41"/>
      <c r="AH10" s="41"/>
      <c r="AI10" s="41"/>
      <c r="AJ10" s="41"/>
      <c r="AK10" s="2"/>
      <c r="AL10" s="41">
        <f>データ!V6</f>
        <v>10297</v>
      </c>
      <c r="AM10" s="41"/>
      <c r="AN10" s="41"/>
      <c r="AO10" s="41"/>
      <c r="AP10" s="41"/>
      <c r="AQ10" s="41"/>
      <c r="AR10" s="41"/>
      <c r="AS10" s="41"/>
      <c r="AT10" s="34">
        <f>データ!W6</f>
        <v>6.63</v>
      </c>
      <c r="AU10" s="34"/>
      <c r="AV10" s="34"/>
      <c r="AW10" s="34"/>
      <c r="AX10" s="34"/>
      <c r="AY10" s="34"/>
      <c r="AZ10" s="34"/>
      <c r="BA10" s="34"/>
      <c r="BB10" s="34">
        <f>データ!X6</f>
        <v>1553.09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wtopF+gLkUuI2y3JHfPPC67JncOJZhuH9aVJ0UeMYl84p7CRUMMRx3UGLRhDphzIFJHfGjWixs+nV5bUCQy9A==" saltValue="6Ug08+Saxu6TE81F0yw9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203211</v>
      </c>
      <c r="D6" s="19">
        <f t="shared" si="3"/>
        <v>46</v>
      </c>
      <c r="E6" s="19">
        <f t="shared" si="3"/>
        <v>17</v>
      </c>
      <c r="F6" s="19">
        <f t="shared" si="3"/>
        <v>1</v>
      </c>
      <c r="G6" s="19">
        <f t="shared" si="3"/>
        <v>0</v>
      </c>
      <c r="H6" s="19" t="str">
        <f t="shared" si="3"/>
        <v>長野県　軽井沢町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92.98</v>
      </c>
      <c r="P6" s="20">
        <f t="shared" si="3"/>
        <v>47.6</v>
      </c>
      <c r="Q6" s="20">
        <f t="shared" si="3"/>
        <v>94.36</v>
      </c>
      <c r="R6" s="20">
        <f t="shared" si="3"/>
        <v>2860</v>
      </c>
      <c r="S6" s="20">
        <f t="shared" si="3"/>
        <v>21599</v>
      </c>
      <c r="T6" s="20">
        <f t="shared" si="3"/>
        <v>156.03</v>
      </c>
      <c r="U6" s="20">
        <f t="shared" si="3"/>
        <v>138.43</v>
      </c>
      <c r="V6" s="20">
        <f t="shared" si="3"/>
        <v>10297</v>
      </c>
      <c r="W6" s="20">
        <f t="shared" si="3"/>
        <v>6.63</v>
      </c>
      <c r="X6" s="20">
        <f t="shared" si="3"/>
        <v>1553.09</v>
      </c>
      <c r="Y6" s="21" t="str">
        <f>IF(Y7="",NA(),Y7)</f>
        <v>-</v>
      </c>
      <c r="Z6" s="21" t="str">
        <f t="shared" ref="Z6:AH6" si="4">IF(Z7="",NA(),Z7)</f>
        <v>-</v>
      </c>
      <c r="AA6" s="21" t="str">
        <f t="shared" si="4"/>
        <v>-</v>
      </c>
      <c r="AB6" s="21">
        <f t="shared" si="4"/>
        <v>102.02</v>
      </c>
      <c r="AC6" s="21">
        <f t="shared" si="4"/>
        <v>101.25</v>
      </c>
      <c r="AD6" s="21" t="str">
        <f t="shared" si="4"/>
        <v>-</v>
      </c>
      <c r="AE6" s="21" t="str">
        <f t="shared" si="4"/>
        <v>-</v>
      </c>
      <c r="AF6" s="21" t="str">
        <f t="shared" si="4"/>
        <v>-</v>
      </c>
      <c r="AG6" s="21">
        <f t="shared" si="4"/>
        <v>107.19</v>
      </c>
      <c r="AH6" s="21">
        <f t="shared" si="4"/>
        <v>106.8</v>
      </c>
      <c r="AI6" s="20" t="str">
        <f>IF(AI7="","",IF(AI7="-","【-】","【"&amp;SUBSTITUTE(TEXT(AI7,"#,##0.00"),"-","△")&amp;"】"))</f>
        <v>【105.91】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31.07</v>
      </c>
      <c r="AS6" s="21">
        <f t="shared" si="5"/>
        <v>26.89</v>
      </c>
      <c r="AT6" s="20" t="str">
        <f>IF(AT7="","",IF(AT7="-","【-】","【"&amp;SUBSTITUTE(TEXT(AT7,"#,##0.00"),"-","△")&amp;"】"))</f>
        <v>【3.03】</v>
      </c>
      <c r="AU6" s="21" t="str">
        <f>IF(AU7="",NA(),AU7)</f>
        <v>-</v>
      </c>
      <c r="AV6" s="21" t="str">
        <f t="shared" ref="AV6:BD6" si="6">IF(AV7="",NA(),AV7)</f>
        <v>-</v>
      </c>
      <c r="AW6" s="21" t="str">
        <f t="shared" si="6"/>
        <v>-</v>
      </c>
      <c r="AX6" s="21">
        <f t="shared" si="6"/>
        <v>138.94999999999999</v>
      </c>
      <c r="AY6" s="21">
        <f t="shared" si="6"/>
        <v>183.55</v>
      </c>
      <c r="AZ6" s="21" t="str">
        <f t="shared" si="6"/>
        <v>-</v>
      </c>
      <c r="BA6" s="21" t="str">
        <f t="shared" si="6"/>
        <v>-</v>
      </c>
      <c r="BB6" s="21" t="str">
        <f t="shared" si="6"/>
        <v>-</v>
      </c>
      <c r="BC6" s="21">
        <f t="shared" si="6"/>
        <v>51.09</v>
      </c>
      <c r="BD6" s="21">
        <f t="shared" si="6"/>
        <v>77.260000000000005</v>
      </c>
      <c r="BE6" s="20" t="str">
        <f>IF(BE7="","",IF(BE7="-","【-】","【"&amp;SUBSTITUTE(TEXT(BE7,"#,##0.00"),"-","△")&amp;"】"))</f>
        <v>【78.43】</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1194.56</v>
      </c>
      <c r="BO6" s="21">
        <f t="shared" si="7"/>
        <v>730.84</v>
      </c>
      <c r="BP6" s="20" t="str">
        <f>IF(BP7="","",IF(BP7="-","【-】","【"&amp;SUBSTITUTE(TEXT(BP7,"#,##0.00"),"-","△")&amp;"】"))</f>
        <v>【630.82】</v>
      </c>
      <c r="BQ6" s="21" t="str">
        <f>IF(BQ7="",NA(),BQ7)</f>
        <v>-</v>
      </c>
      <c r="BR6" s="21" t="str">
        <f t="shared" ref="BR6:BZ6" si="8">IF(BR7="",NA(),BR7)</f>
        <v>-</v>
      </c>
      <c r="BS6" s="21" t="str">
        <f t="shared" si="8"/>
        <v>-</v>
      </c>
      <c r="BT6" s="21">
        <f t="shared" si="8"/>
        <v>103.81</v>
      </c>
      <c r="BU6" s="21">
        <f t="shared" si="8"/>
        <v>102.21</v>
      </c>
      <c r="BV6" s="21" t="str">
        <f t="shared" si="8"/>
        <v>-</v>
      </c>
      <c r="BW6" s="21" t="str">
        <f t="shared" si="8"/>
        <v>-</v>
      </c>
      <c r="BX6" s="21" t="str">
        <f t="shared" si="8"/>
        <v>-</v>
      </c>
      <c r="BY6" s="21">
        <f t="shared" si="8"/>
        <v>76.78</v>
      </c>
      <c r="BZ6" s="21">
        <f t="shared" si="8"/>
        <v>89.17</v>
      </c>
      <c r="CA6" s="20" t="str">
        <f>IF(CA7="","",IF(CA7="-","【-】","【"&amp;SUBSTITUTE(TEXT(CA7,"#,##0.00"),"-","△")&amp;"】"))</f>
        <v>【97.81】</v>
      </c>
      <c r="CB6" s="21" t="str">
        <f>IF(CB7="",NA(),CB7)</f>
        <v>-</v>
      </c>
      <c r="CC6" s="21" t="str">
        <f t="shared" ref="CC6:CK6" si="9">IF(CC7="",NA(),CC7)</f>
        <v>-</v>
      </c>
      <c r="CD6" s="21" t="str">
        <f t="shared" si="9"/>
        <v>-</v>
      </c>
      <c r="CE6" s="21">
        <f t="shared" si="9"/>
        <v>181.52</v>
      </c>
      <c r="CF6" s="21">
        <f t="shared" si="9"/>
        <v>184.97</v>
      </c>
      <c r="CG6" s="21" t="str">
        <f t="shared" si="9"/>
        <v>-</v>
      </c>
      <c r="CH6" s="21" t="str">
        <f t="shared" si="9"/>
        <v>-</v>
      </c>
      <c r="CI6" s="21" t="str">
        <f t="shared" si="9"/>
        <v>-</v>
      </c>
      <c r="CJ6" s="21">
        <f t="shared" si="9"/>
        <v>224.31</v>
      </c>
      <c r="CK6" s="21">
        <f t="shared" si="9"/>
        <v>184.85</v>
      </c>
      <c r="CL6" s="20" t="str">
        <f>IF(CL7="","",IF(CL7="-","【-】","【"&amp;SUBSTITUTE(TEXT(CL7,"#,##0.00"),"-","△")&amp;"】"))</f>
        <v>【138.75】</v>
      </c>
      <c r="CM6" s="21" t="str">
        <f>IF(CM7="",NA(),CM7)</f>
        <v>-</v>
      </c>
      <c r="CN6" s="21" t="str">
        <f t="shared" ref="CN6:CV6" si="10">IF(CN7="",NA(),CN7)</f>
        <v>-</v>
      </c>
      <c r="CO6" s="21" t="str">
        <f t="shared" si="10"/>
        <v>-</v>
      </c>
      <c r="CP6" s="21">
        <f t="shared" si="10"/>
        <v>53.94</v>
      </c>
      <c r="CQ6" s="21">
        <f t="shared" si="10"/>
        <v>55.76</v>
      </c>
      <c r="CR6" s="21" t="str">
        <f t="shared" si="10"/>
        <v>-</v>
      </c>
      <c r="CS6" s="21" t="str">
        <f t="shared" si="10"/>
        <v>-</v>
      </c>
      <c r="CT6" s="21" t="str">
        <f t="shared" si="10"/>
        <v>-</v>
      </c>
      <c r="CU6" s="21">
        <f t="shared" si="10"/>
        <v>47.32</v>
      </c>
      <c r="CV6" s="21">
        <f t="shared" si="10"/>
        <v>55.04</v>
      </c>
      <c r="CW6" s="20" t="str">
        <f>IF(CW7="","",IF(CW7="-","【-】","【"&amp;SUBSTITUTE(TEXT(CW7,"#,##0.00"),"-","△")&amp;"】"))</f>
        <v>【58.94】</v>
      </c>
      <c r="CX6" s="21" t="str">
        <f>IF(CX7="",NA(),CX7)</f>
        <v>-</v>
      </c>
      <c r="CY6" s="21" t="str">
        <f t="shared" ref="CY6:DG6" si="11">IF(CY7="",NA(),CY7)</f>
        <v>-</v>
      </c>
      <c r="CZ6" s="21" t="str">
        <f t="shared" si="11"/>
        <v>-</v>
      </c>
      <c r="DA6" s="21">
        <f t="shared" si="11"/>
        <v>95.47</v>
      </c>
      <c r="DB6" s="21">
        <f t="shared" si="11"/>
        <v>90.45</v>
      </c>
      <c r="DC6" s="21" t="str">
        <f t="shared" si="11"/>
        <v>-</v>
      </c>
      <c r="DD6" s="21" t="str">
        <f t="shared" si="11"/>
        <v>-</v>
      </c>
      <c r="DE6" s="21" t="str">
        <f t="shared" si="11"/>
        <v>-</v>
      </c>
      <c r="DF6" s="21">
        <f t="shared" si="11"/>
        <v>81.33</v>
      </c>
      <c r="DG6" s="21">
        <f t="shared" si="11"/>
        <v>91.92</v>
      </c>
      <c r="DH6" s="20" t="str">
        <f>IF(DH7="","",IF(DH7="-","【-】","【"&amp;SUBSTITUTE(TEXT(DH7,"#,##0.00"),"-","△")&amp;"】"))</f>
        <v>【95.91】</v>
      </c>
      <c r="DI6" s="21" t="str">
        <f>IF(DI7="",NA(),DI7)</f>
        <v>-</v>
      </c>
      <c r="DJ6" s="21" t="str">
        <f t="shared" ref="DJ6:DR6" si="12">IF(DJ7="",NA(),DJ7)</f>
        <v>-</v>
      </c>
      <c r="DK6" s="21" t="str">
        <f t="shared" si="12"/>
        <v>-</v>
      </c>
      <c r="DL6" s="21">
        <f t="shared" si="12"/>
        <v>50.89</v>
      </c>
      <c r="DM6" s="21">
        <f t="shared" si="12"/>
        <v>52.36</v>
      </c>
      <c r="DN6" s="21" t="str">
        <f t="shared" si="12"/>
        <v>-</v>
      </c>
      <c r="DO6" s="21" t="str">
        <f t="shared" si="12"/>
        <v>-</v>
      </c>
      <c r="DP6" s="21" t="str">
        <f t="shared" si="12"/>
        <v>-</v>
      </c>
      <c r="DQ6" s="21">
        <f t="shared" si="12"/>
        <v>22.89</v>
      </c>
      <c r="DR6" s="21">
        <f t="shared" si="12"/>
        <v>31.14</v>
      </c>
      <c r="DS6" s="20" t="str">
        <f>IF(DS7="","",IF(DS7="-","【-】","【"&amp;SUBSTITUTE(TEXT(DS7,"#,##0.00"),"-","△")&amp;"】"))</f>
        <v>【41.09】</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0.76</v>
      </c>
      <c r="ED6" s="20" t="str">
        <f>IF(ED7="","",IF(ED7="-","【-】","【"&amp;SUBSTITUTE(TEXT(ED7,"#,##0.00"),"-","△")&amp;"】"))</f>
        <v>【8.68】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0.06</v>
      </c>
      <c r="EO6" s="20" t="str">
        <f>IF(EO7="","",IF(EO7="-","【-】","【"&amp;SUBSTITUTE(TEXT(EO7,"#,##0.00"),"-","△")&amp;"】"))</f>
        <v>【0.22】</v>
      </c>
    </row>
    <row r="7" spans="1:148" s="22" customFormat="1" x14ac:dyDescent="0.2">
      <c r="A7" s="14"/>
      <c r="B7" s="23">
        <v>2023</v>
      </c>
      <c r="C7" s="23">
        <v>203211</v>
      </c>
      <c r="D7" s="23">
        <v>46</v>
      </c>
      <c r="E7" s="23">
        <v>17</v>
      </c>
      <c r="F7" s="23">
        <v>1</v>
      </c>
      <c r="G7" s="23">
        <v>0</v>
      </c>
      <c r="H7" s="23" t="s">
        <v>95</v>
      </c>
      <c r="I7" s="23" t="s">
        <v>96</v>
      </c>
      <c r="J7" s="23" t="s">
        <v>97</v>
      </c>
      <c r="K7" s="23" t="s">
        <v>98</v>
      </c>
      <c r="L7" s="23" t="s">
        <v>99</v>
      </c>
      <c r="M7" s="23" t="s">
        <v>100</v>
      </c>
      <c r="N7" s="24" t="s">
        <v>101</v>
      </c>
      <c r="O7" s="24">
        <v>92.98</v>
      </c>
      <c r="P7" s="24">
        <v>47.6</v>
      </c>
      <c r="Q7" s="24">
        <v>94.36</v>
      </c>
      <c r="R7" s="24">
        <v>2860</v>
      </c>
      <c r="S7" s="24">
        <v>21599</v>
      </c>
      <c r="T7" s="24">
        <v>156.03</v>
      </c>
      <c r="U7" s="24">
        <v>138.43</v>
      </c>
      <c r="V7" s="24">
        <v>10297</v>
      </c>
      <c r="W7" s="24">
        <v>6.63</v>
      </c>
      <c r="X7" s="24">
        <v>1553.09</v>
      </c>
      <c r="Y7" s="24" t="s">
        <v>101</v>
      </c>
      <c r="Z7" s="24" t="s">
        <v>101</v>
      </c>
      <c r="AA7" s="24" t="s">
        <v>101</v>
      </c>
      <c r="AB7" s="24">
        <v>102.02</v>
      </c>
      <c r="AC7" s="24">
        <v>101.25</v>
      </c>
      <c r="AD7" s="24" t="s">
        <v>101</v>
      </c>
      <c r="AE7" s="24" t="s">
        <v>101</v>
      </c>
      <c r="AF7" s="24" t="s">
        <v>101</v>
      </c>
      <c r="AG7" s="24">
        <v>107.19</v>
      </c>
      <c r="AH7" s="24">
        <v>106.8</v>
      </c>
      <c r="AI7" s="24">
        <v>105.91</v>
      </c>
      <c r="AJ7" s="24" t="s">
        <v>101</v>
      </c>
      <c r="AK7" s="24" t="s">
        <v>101</v>
      </c>
      <c r="AL7" s="24" t="s">
        <v>101</v>
      </c>
      <c r="AM7" s="24">
        <v>0</v>
      </c>
      <c r="AN7" s="24">
        <v>0</v>
      </c>
      <c r="AO7" s="24" t="s">
        <v>101</v>
      </c>
      <c r="AP7" s="24" t="s">
        <v>101</v>
      </c>
      <c r="AQ7" s="24" t="s">
        <v>101</v>
      </c>
      <c r="AR7" s="24">
        <v>31.07</v>
      </c>
      <c r="AS7" s="24">
        <v>26.89</v>
      </c>
      <c r="AT7" s="24">
        <v>3.03</v>
      </c>
      <c r="AU7" s="24" t="s">
        <v>101</v>
      </c>
      <c r="AV7" s="24" t="s">
        <v>101</v>
      </c>
      <c r="AW7" s="24" t="s">
        <v>101</v>
      </c>
      <c r="AX7" s="24">
        <v>138.94999999999999</v>
      </c>
      <c r="AY7" s="24">
        <v>183.55</v>
      </c>
      <c r="AZ7" s="24" t="s">
        <v>101</v>
      </c>
      <c r="BA7" s="24" t="s">
        <v>101</v>
      </c>
      <c r="BB7" s="24" t="s">
        <v>101</v>
      </c>
      <c r="BC7" s="24">
        <v>51.09</v>
      </c>
      <c r="BD7" s="24">
        <v>77.260000000000005</v>
      </c>
      <c r="BE7" s="24">
        <v>78.430000000000007</v>
      </c>
      <c r="BF7" s="24" t="s">
        <v>101</v>
      </c>
      <c r="BG7" s="24" t="s">
        <v>101</v>
      </c>
      <c r="BH7" s="24" t="s">
        <v>101</v>
      </c>
      <c r="BI7" s="24">
        <v>0</v>
      </c>
      <c r="BJ7" s="24">
        <v>0</v>
      </c>
      <c r="BK7" s="24" t="s">
        <v>101</v>
      </c>
      <c r="BL7" s="24" t="s">
        <v>101</v>
      </c>
      <c r="BM7" s="24" t="s">
        <v>101</v>
      </c>
      <c r="BN7" s="24">
        <v>1194.56</v>
      </c>
      <c r="BO7" s="24">
        <v>730.84</v>
      </c>
      <c r="BP7" s="24">
        <v>630.82000000000005</v>
      </c>
      <c r="BQ7" s="24" t="s">
        <v>101</v>
      </c>
      <c r="BR7" s="24" t="s">
        <v>101</v>
      </c>
      <c r="BS7" s="24" t="s">
        <v>101</v>
      </c>
      <c r="BT7" s="24">
        <v>103.81</v>
      </c>
      <c r="BU7" s="24">
        <v>102.21</v>
      </c>
      <c r="BV7" s="24" t="s">
        <v>101</v>
      </c>
      <c r="BW7" s="24" t="s">
        <v>101</v>
      </c>
      <c r="BX7" s="24" t="s">
        <v>101</v>
      </c>
      <c r="BY7" s="24">
        <v>76.78</v>
      </c>
      <c r="BZ7" s="24">
        <v>89.17</v>
      </c>
      <c r="CA7" s="24">
        <v>97.81</v>
      </c>
      <c r="CB7" s="24" t="s">
        <v>101</v>
      </c>
      <c r="CC7" s="24" t="s">
        <v>101</v>
      </c>
      <c r="CD7" s="24" t="s">
        <v>101</v>
      </c>
      <c r="CE7" s="24">
        <v>181.52</v>
      </c>
      <c r="CF7" s="24">
        <v>184.97</v>
      </c>
      <c r="CG7" s="24" t="s">
        <v>101</v>
      </c>
      <c r="CH7" s="24" t="s">
        <v>101</v>
      </c>
      <c r="CI7" s="24" t="s">
        <v>101</v>
      </c>
      <c r="CJ7" s="24">
        <v>224.31</v>
      </c>
      <c r="CK7" s="24">
        <v>184.85</v>
      </c>
      <c r="CL7" s="24">
        <v>138.75</v>
      </c>
      <c r="CM7" s="24" t="s">
        <v>101</v>
      </c>
      <c r="CN7" s="24" t="s">
        <v>101</v>
      </c>
      <c r="CO7" s="24" t="s">
        <v>101</v>
      </c>
      <c r="CP7" s="24">
        <v>53.94</v>
      </c>
      <c r="CQ7" s="24">
        <v>55.76</v>
      </c>
      <c r="CR7" s="24" t="s">
        <v>101</v>
      </c>
      <c r="CS7" s="24" t="s">
        <v>101</v>
      </c>
      <c r="CT7" s="24" t="s">
        <v>101</v>
      </c>
      <c r="CU7" s="24">
        <v>47.32</v>
      </c>
      <c r="CV7" s="24">
        <v>55.04</v>
      </c>
      <c r="CW7" s="24">
        <v>58.94</v>
      </c>
      <c r="CX7" s="24" t="s">
        <v>101</v>
      </c>
      <c r="CY7" s="24" t="s">
        <v>101</v>
      </c>
      <c r="CZ7" s="24" t="s">
        <v>101</v>
      </c>
      <c r="DA7" s="24">
        <v>95.47</v>
      </c>
      <c r="DB7" s="24">
        <v>90.45</v>
      </c>
      <c r="DC7" s="24" t="s">
        <v>101</v>
      </c>
      <c r="DD7" s="24" t="s">
        <v>101</v>
      </c>
      <c r="DE7" s="24" t="s">
        <v>101</v>
      </c>
      <c r="DF7" s="24">
        <v>81.33</v>
      </c>
      <c r="DG7" s="24">
        <v>91.92</v>
      </c>
      <c r="DH7" s="24">
        <v>95.91</v>
      </c>
      <c r="DI7" s="24" t="s">
        <v>101</v>
      </c>
      <c r="DJ7" s="24" t="s">
        <v>101</v>
      </c>
      <c r="DK7" s="24" t="s">
        <v>101</v>
      </c>
      <c r="DL7" s="24">
        <v>50.89</v>
      </c>
      <c r="DM7" s="24">
        <v>52.36</v>
      </c>
      <c r="DN7" s="24" t="s">
        <v>101</v>
      </c>
      <c r="DO7" s="24" t="s">
        <v>101</v>
      </c>
      <c r="DP7" s="24" t="s">
        <v>101</v>
      </c>
      <c r="DQ7" s="24">
        <v>22.89</v>
      </c>
      <c r="DR7" s="24">
        <v>31.14</v>
      </c>
      <c r="DS7" s="24">
        <v>41.09</v>
      </c>
      <c r="DT7" s="24" t="s">
        <v>101</v>
      </c>
      <c r="DU7" s="24" t="s">
        <v>101</v>
      </c>
      <c r="DV7" s="24" t="s">
        <v>101</v>
      </c>
      <c r="DW7" s="24">
        <v>0</v>
      </c>
      <c r="DX7" s="24">
        <v>0</v>
      </c>
      <c r="DY7" s="24" t="s">
        <v>101</v>
      </c>
      <c r="DZ7" s="24" t="s">
        <v>101</v>
      </c>
      <c r="EA7" s="24" t="s">
        <v>101</v>
      </c>
      <c r="EB7" s="24">
        <v>0</v>
      </c>
      <c r="EC7" s="24">
        <v>0.76</v>
      </c>
      <c r="ED7" s="24">
        <v>8.68</v>
      </c>
      <c r="EE7" s="24" t="s">
        <v>101</v>
      </c>
      <c r="EF7" s="24" t="s">
        <v>101</v>
      </c>
      <c r="EG7" s="24" t="s">
        <v>101</v>
      </c>
      <c r="EH7" s="24">
        <v>0</v>
      </c>
      <c r="EI7" s="24">
        <v>0</v>
      </c>
      <c r="EJ7" s="24" t="s">
        <v>101</v>
      </c>
      <c r="EK7" s="24" t="s">
        <v>101</v>
      </c>
      <c r="EL7" s="24" t="s">
        <v>101</v>
      </c>
      <c r="EM7" s="24">
        <v>0.09</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110</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2025-02-07T01:34:34Z</cp:lastPrinted>
  <dcterms:created xsi:type="dcterms:W3CDTF">2025-01-24T07:02:06Z</dcterms:created>
  <dcterms:modified xsi:type="dcterms:W3CDTF">2025-02-07T01:34:36Z</dcterms:modified>
  <cp:category/>
</cp:coreProperties>
</file>