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00_上下水道課\上下水道課\下水道\佐々木\調査\Ｒ2年度\20210118　公営企業に係る経営比較分析表（令和元年度決算）分析について（照会）\"/>
    </mc:Choice>
  </mc:AlternateContent>
  <workbookProtection workbookAlgorithmName="SHA-512" workbookHashValue="xdHrL5EAb4g5kJNkZFGMN+yX0SnV7sBphxsln+ebCc1X4Q40tRWHus8EFEzfwakD1+e6sD5cwkyfxHQp9e+aOw==" workbookSaltValue="ntgwp5XNL3BwzcZWtxQYtA==" workbookSpinCount="100000" lockStructure="1"/>
  <bookViews>
    <workbookView xWindow="0" yWindow="0" windowWidth="13530" windowHeight="83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<sst xmlns="http://schemas.openxmlformats.org/spreadsheetml/2006/main" count="236" uniqueCount="121">
  <si>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</si>
  <si>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</si>
  <si>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</si>
  <si>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</si>
  <si>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</si>
  <si>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</si>
  <si>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</si>
  <si>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</si>
  <si>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</si>
  <si>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</si>
  <si>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</si>
  <si>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</si>
  <si>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</si>
  <si>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</si>
  <si>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</si>
  <si>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</si>
  <si>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</si>
  <si>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</si>
  <si>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</si>
  <si>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</si>
  <si>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</si>
  <si>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</si>
  <si>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</si>
  <si>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</si>
  <si>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</si>
  <si>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</si>
  <si>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</si>
  <si>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</si>
  <si>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</si>
  <si>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</si>
  <si>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</si>
  <si>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</si>
  <si>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</si>
  <si>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</si>
  <si>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</si>
  <si>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</si>
  <si>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</si>
  <si>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</si>
  <si>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</si>
  <si>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</si>
  <si>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</si>
  <si>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</si>
  <si>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</si>
  <si>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</si>
  <si>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</si>
  <si>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</si>
  <si>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</si>
  <si>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</si>
  <si>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</si>
  <si>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</si>
  <si>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</si>
  <si>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</si>
  <si>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</si>
  <si>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</si>
  <si>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</si>
  <si>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</si>
  <si>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</si>
  <si>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</si>
  <si>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</si>
  <si>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</si>
  <si>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</si>
  <si>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</si>
  <si>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</si>
  <si>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</si>
  <si>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</si>
  <si>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</si>
  <si>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</si>
  <si>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</si>
  <si>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</si>
  <si>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</si>
  <si>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</si>
  <si>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</si>
  <si>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</si>
  <si>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</si>
  <si>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</si>
  <si>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</si>
  <si>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</si>
  <si>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</si>
  <si>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</si>
  <si>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</si>
  <si>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</si>
  <si>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</si>
  <si>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</si>
  <si>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</si>
  <si>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</si>
  <si>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</si>
  <si>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</si>
  <si>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</si>
  <si>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</si>
  <si>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</si>
  <si>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</si>
  <si>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</si>
  <si>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</si>
  <si>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</si>
  <si>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</si>
  <si>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</si>
  <si>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</si>
  <si>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</si>
  <si>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</si>
  <si>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</si>
  <si>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</si>
  <si>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</si>
  <si>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</si>
  <si>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</si>
  <si>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</si>
  <si>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</si>
  <si>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</si>
  <si>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</si>
  <si>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</si>
  <si>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</si>
  <si>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</si>
  <si>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</si>
  <si>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</si>
  <si>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</si>
  <si>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</si>
  <si>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</si>
  <si>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</si>
  <si>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</si>
  <si>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費抑制に向け、県・町で共同作成した軽井沢町『水循環・資源循環のみち２０１５』構想の１つである、農業集落排水施設の統廃合を進めており、現状３施設ある農業集落排水処理施設のうち、1処理施設を公共下水道へ接続する統廃合計画に着手しています。
　統廃合後については、人口減少等による料金収入の減少が見込まれていますが、経営戦略の策定・令和4年度の公営企業会計移行など、経営基盤強化への取り組みを進めています。</t>
    <phoneticPr fontId="4"/>
  </si>
  <si>
    <t>①収益的収支比率と⑤経営回収率はともに100％を下回っており、使用料で回収すべき経費が賄えておらず使用料以外の収入に依存している状況にあります。今後も集落の人口減少が見込まれるため、有収水量の減少に起因した料金収入の減少が見込まれます。
④　企業債残高対事業規模比率
　企業債の償還金を一般会計からの繰入金ですべて賄っているため、数値は0となっています。
⑥汚水処理原価
　令和元年東日本台風の影響により、汚水処理原価が高騰する結果となりました。
　現状３施設ある農業集落排水処理施設のうち、1処理施設を公共下水道へ接続する統廃合計画に着手しています。初期投資はかかるものの、将来的な経費削減を見込んでいます。
⑦　施設利用率
　農産物直売施設の建設、集客により増加傾向にありますが、人口減少により利用率低下が懸念されます。
⑧　水洗化率
　水洗化率は、類似団体の平均値との比較でも、高い水準を維持しています。</t>
    <rPh sb="187" eb="189">
      <t>レイワ</t>
    </rPh>
    <rPh sb="189" eb="191">
      <t>ガンネン</t>
    </rPh>
    <rPh sb="191" eb="192">
      <t>ヒガシ</t>
    </rPh>
    <rPh sb="192" eb="194">
      <t>ニホン</t>
    </rPh>
    <rPh sb="194" eb="196">
      <t>タイフウ</t>
    </rPh>
    <rPh sb="197" eb="199">
      <t>エイキョウ</t>
    </rPh>
    <rPh sb="203" eb="205">
      <t>オスイ</t>
    </rPh>
    <rPh sb="205" eb="207">
      <t>ショリ</t>
    </rPh>
    <rPh sb="207" eb="209">
      <t>ゲンカ</t>
    </rPh>
    <rPh sb="210" eb="212">
      <t>コウトウ</t>
    </rPh>
    <rPh sb="214" eb="216">
      <t>ケッカ</t>
    </rPh>
    <phoneticPr fontId="4"/>
  </si>
  <si>
    <t>　日々の点検・管理等により施設の修繕等を行っています。経営状況とのバランスを考慮し、最適整備構想をもとに施設管理管理の最適化、更新費用の平準化を図ることとしています。</t>
    <rPh sb="52" eb="54">
      <t>シセツ</t>
    </rPh>
    <rPh sb="54" eb="5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</si>
</sst>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9.8000000000000007</c:v>
                </c:pt>
                <c:pt idx="1">
                  <c:v>9.8000000000000007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54-42BB-9F1C-9942FA9B2D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154-42BB-9F1C-9942FA9B2D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42.64</c:v>
                </c:pt>
                <c:pt idx="1">
                  <c:v>47.85</c:v>
                </c:pt>
                <c:pt idx="2">
                  <c:v>46.93</c:v>
                </c:pt>
                <c:pt idx="3">
                  <c:v>47.24</c:v>
                </c:pt>
                <c:pt idx="4">
                  <c:v>46.93</c:v>
                </c:pt>
              </c:numCache>
            </c:numRef>
          </c:val>
          <c:extLst>
            <c:ext xmlns:c16="http://schemas.microsoft.com/office/drawing/2014/chart" uri="{C3380CC4-5D6E-409C-BE32-E72D297353CC}">
              <c16:uniqueId val="{00000000-0A62-4C05-B062-0215942DF2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A62-4C05-B062-0215942DF2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96.81</c:v>
                </c:pt>
                <c:pt idx="1">
                  <c:v>97.56</c:v>
                </c:pt>
                <c:pt idx="2">
                  <c:v>97.58</c:v>
                </c:pt>
                <c:pt idx="3">
                  <c:v>98.52</c:v>
                </c:pt>
                <c:pt idx="4">
                  <c:v>97.34</c:v>
                </c:pt>
              </c:numCache>
            </c:numRef>
          </c:val>
          <c:extLst>
            <c:ext xmlns:c16="http://schemas.microsoft.com/office/drawing/2014/chart" uri="{C3380CC4-5D6E-409C-BE32-E72D297353CC}">
              <c16:uniqueId val="{00000000-0847-4120-8848-1528DB61C0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847-4120-8848-1528DB61C0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67.989999999999995</c:v>
                </c:pt>
                <c:pt idx="1">
                  <c:v>63.19</c:v>
                </c:pt>
                <c:pt idx="2">
                  <c:v>65.97</c:v>
                </c:pt>
                <c:pt idx="3">
                  <c:v>61.78</c:v>
                </c:pt>
                <c:pt idx="4">
                  <c:v>76.37</c:v>
                </c:pt>
              </c:numCache>
            </c:numRef>
          </c:val>
          <c:extLst>
            <c:ext xmlns:c16="http://schemas.microsoft.com/office/drawing/2014/chart" uri="{C3380CC4-5D6E-409C-BE32-E72D297353CC}">
              <c16:uniqueId val="{00000000-FCF9-44B6-9417-9874F9A500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F9-44B6-9417-9874F9A500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8-4C0A-8690-19080CAD92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8-4C0A-8690-19080CAD92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3-4EEA-ABF5-F97BCD23A9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3-4EEA-ABF5-F97BCD23A9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B-4F43-9212-D68144BCAA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B-4F43-9212-D68144BCAA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1-4C70-9ED5-4AF38CB10E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1-4C70-9ED5-4AF38CB10E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C8-4EEC-95CA-96B347EACB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5C8-4EEC-95CA-96B347EACB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25.48</c:v>
                </c:pt>
                <c:pt idx="1">
                  <c:v>32.049999999999997</c:v>
                </c:pt>
                <c:pt idx="2">
                  <c:v>28.06</c:v>
                </c:pt>
                <c:pt idx="3">
                  <c:v>33.409999999999997</c:v>
                </c:pt>
                <c:pt idx="4">
                  <c:v>14.43</c:v>
                </c:pt>
              </c:numCache>
            </c:numRef>
          </c:val>
          <c:extLst>
            <c:ext xmlns:c16="http://schemas.microsoft.com/office/drawing/2014/chart" uri="{C3380CC4-5D6E-409C-BE32-E72D297353CC}">
              <c16:uniqueId val="{00000000-B8D7-4A43-9F95-349545999B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8D7-4A43-9F95-349545999B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604.03</c:v>
                </c:pt>
                <c:pt idx="1">
                  <c:v>481.74</c:v>
                </c:pt>
                <c:pt idx="2">
                  <c:v>565.12</c:v>
                </c:pt>
                <c:pt idx="3">
                  <c:v>483.46</c:v>
                </c:pt>
                <c:pt idx="4">
                  <c:v>1120.53</c:v>
                </c:pt>
              </c:numCache>
            </c:numRef>
          </c:val>
          <c:extLst>
            <c:ext xmlns:c16="http://schemas.microsoft.com/office/drawing/2014/chart" uri="{C3380CC4-5D6E-409C-BE32-E72D297353CC}">
              <c16:uniqueId val="{00000000-8CAB-4858-880D-20314DF546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CAB-4858-880D-20314DF546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C55" sqref="CC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軽井沢町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20420</v>
      </c>
      <c r="AM8" s="69"/>
      <c r="AN8" s="69"/>
      <c r="AO8" s="69"/>
      <c r="AP8" s="69"/>
      <c r="AQ8" s="69"/>
      <c r="AR8" s="69"/>
      <c r="AS8" s="69"/>
      <c r="AT8" s="68">
        <f>データ!T6</f>
        <v>156.03</v>
      </c>
      <c r="AU8" s="68"/>
      <c r="AV8" s="68"/>
      <c r="AW8" s="68"/>
      <c r="AX8" s="68"/>
      <c r="AY8" s="68"/>
      <c r="AZ8" s="68"/>
      <c r="BA8" s="68"/>
      <c r="BB8" s="68">
        <f>データ!U6</f>
        <v>130.87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3.11</v>
      </c>
      <c r="Q10" s="68"/>
      <c r="R10" s="68"/>
      <c r="S10" s="68"/>
      <c r="T10" s="68"/>
      <c r="U10" s="68"/>
      <c r="V10" s="68"/>
      <c r="W10" s="68">
        <f>データ!Q6</f>
        <v>98.11</v>
      </c>
      <c r="X10" s="68"/>
      <c r="Y10" s="68"/>
      <c r="Z10" s="68"/>
      <c r="AA10" s="68"/>
      <c r="AB10" s="68"/>
      <c r="AC10" s="68"/>
      <c r="AD10" s="69">
        <f>データ!R6</f>
        <v>2860</v>
      </c>
      <c r="AE10" s="69"/>
      <c r="AF10" s="69"/>
      <c r="AG10" s="69"/>
      <c r="AH10" s="69"/>
      <c r="AI10" s="69"/>
      <c r="AJ10" s="69"/>
      <c r="AK10" s="2"/>
      <c r="AL10" s="69">
        <f>データ!V6</f>
        <v>638</v>
      </c>
      <c r="AM10" s="69"/>
      <c r="AN10" s="69"/>
      <c r="AO10" s="69"/>
      <c r="AP10" s="69"/>
      <c r="AQ10" s="69"/>
      <c r="AR10" s="69"/>
      <c r="AS10" s="69"/>
      <c r="AT10" s="68">
        <f>データ!W6</f>
        <v>0.5</v>
      </c>
      <c r="AU10" s="68"/>
      <c r="AV10" s="68"/>
      <c r="AW10" s="68"/>
      <c r="AX10" s="68"/>
      <c r="AY10" s="68"/>
      <c r="AZ10" s="68"/>
      <c r="BA10" s="68"/>
      <c r="BB10" s="68">
        <f>データ!X6</f>
        <v>1276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xBbpVwfc2U5wWMse7dqU4c/yX1wNLcUtsPArzIs0HKpN0vlJW9wq9xvmKlmbl9Q4cGgfmm6xhcs1crUXk7R8iw==" saltValue="5hk7Fd96fWDpvz/rA81q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203211</v>
      </c>
      <c r="D6" s="33">
        <f t="shared" si="3"/>
        <v>47</v>
      </c>
      <c r="E6" s="33">
        <f t="shared" si="3"/>
        <v>17</v>
      </c>
      <c r="F6" s="33">
        <f t="shared" si="3"/>
        <v>5</v>
      </c>
      <c r="G6" s="33">
        <f t="shared" si="3"/>
        <v>0</v>
      </c>
      <c r="H6" s="33" t="str">
        <f t="shared" si="3"/>
        <v>長野県　軽井沢町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3.11</v>
      </c>
      <c r="Q6" s="34">
        <f t="shared" si="3"/>
        <v>98.11</v>
      </c>
      <c r="R6" s="34">
        <f t="shared" si="3"/>
        <v>2860</v>
      </c>
      <c r="S6" s="34">
        <f t="shared" si="3"/>
        <v>20420</v>
      </c>
      <c r="T6" s="34">
        <f t="shared" si="3"/>
        <v>156.03</v>
      </c>
      <c r="U6" s="34">
        <f t="shared" si="3"/>
        <v>130.87</v>
      </c>
      <c r="V6" s="34">
        <f t="shared" si="3"/>
        <v>638</v>
      </c>
      <c r="W6" s="34">
        <f t="shared" si="3"/>
        <v>0.5</v>
      </c>
      <c r="X6" s="34">
        <f t="shared" si="3"/>
        <v>1276</v>
      </c>
      <c r="Y6" s="35">
        <f>IF(Y7="",NA(),Y7)</f>
        <v>67.989999999999995</v>
      </c>
      <c r="Z6" s="35">
        <f t="shared" ref="Z6:AH6" si="4">IF(Z7="",NA(),Z7)</f>
        <v>63.19</v>
      </c>
      <c r="AA6" s="35">
        <f t="shared" si="4"/>
        <v>65.97</v>
      </c>
      <c r="AB6" s="35">
        <f t="shared" si="4"/>
        <v>61.78</v>
      </c>
      <c r="AC6" s="35">
        <f t="shared" si="4"/>
        <v>76.37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25.48</v>
      </c>
      <c r="BR6" s="35">
        <f t="shared" ref="BR6:BZ6" si="8">IF(BR7="",NA(),BR7)</f>
        <v>32.049999999999997</v>
      </c>
      <c r="BS6" s="35">
        <f t="shared" si="8"/>
        <v>28.06</v>
      </c>
      <c r="BT6" s="35">
        <f t="shared" si="8"/>
        <v>33.409999999999997</v>
      </c>
      <c r="BU6" s="35">
        <f t="shared" si="8"/>
        <v>14.43</v>
      </c>
      <c r="BV6" s="35">
        <f t="shared" si="8"/>
        <v>52.19</v>
      </c>
      <c r="BW6" s="35">
        <f t="shared" si="8"/>
        <v>55.32</v>
      </c>
      <c r="BX6" s="35">
        <f t="shared" si="8"/>
        <v>59.8</v>
      </c>
      <c r="BY6" s="35">
        <f t="shared" si="8"/>
        <v>57.77</v>
      </c>
      <c r="BZ6" s="35">
        <f t="shared" si="8"/>
        <v>57.31</v>
      </c>
      <c r="CA6" s="34" t="str">
        <f>IF(CA7="","",IF(CA7="-","【-】","【"&amp;SUBSTITUTE(TEXT(CA7,"#,##0.00"),"-","△")&amp;"】"))</f>
        <v>【59.59】</v>
      </c>
      <c r="CB6" s="35">
        <f>IF(CB7="",NA(),CB7)</f>
        <v>604.03</v>
      </c>
      <c r="CC6" s="35">
        <f t="shared" ref="CC6:CK6" si="9">IF(CC7="",NA(),CC7)</f>
        <v>481.74</v>
      </c>
      <c r="CD6" s="35">
        <f t="shared" si="9"/>
        <v>565.12</v>
      </c>
      <c r="CE6" s="35">
        <f t="shared" si="9"/>
        <v>483.46</v>
      </c>
      <c r="CF6" s="35">
        <f t="shared" si="9"/>
        <v>1120.53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42.64</v>
      </c>
      <c r="CN6" s="35">
        <f t="shared" ref="CN6:CV6" si="10">IF(CN7="",NA(),CN7)</f>
        <v>47.85</v>
      </c>
      <c r="CO6" s="35">
        <f t="shared" si="10"/>
        <v>46.93</v>
      </c>
      <c r="CP6" s="35">
        <f t="shared" si="10"/>
        <v>47.24</v>
      </c>
      <c r="CQ6" s="35">
        <f t="shared" si="10"/>
        <v>46.93</v>
      </c>
      <c r="CR6" s="35">
        <f t="shared" si="10"/>
        <v>52.31</v>
      </c>
      <c r="CS6" s="35">
        <f t="shared" si="10"/>
        <v>60.65</v>
      </c>
      <c r="CT6" s="35">
        <f t="shared" si="10"/>
        <v>51.75</v>
      </c>
      <c r="CU6" s="35">
        <f t="shared" si="10"/>
        <v>50.68</v>
      </c>
      <c r="CV6" s="35">
        <f t="shared" si="10"/>
        <v>50.14</v>
      </c>
      <c r="CW6" s="34" t="str">
        <f>IF(CW7="","",IF(CW7="-","【-】","【"&amp;SUBSTITUTE(TEXT(CW7,"#,##0.00"),"-","△")&amp;"】"))</f>
        <v>【51.30】</v>
      </c>
      <c r="CX6" s="35">
        <f>IF(CX7="",NA(),CX7)</f>
        <v>96.81</v>
      </c>
      <c r="CY6" s="35">
        <f t="shared" ref="CY6:DG6" si="11">IF(CY7="",NA(),CY7)</f>
        <v>97.56</v>
      </c>
      <c r="CZ6" s="35">
        <f t="shared" si="11"/>
        <v>97.58</v>
      </c>
      <c r="DA6" s="35">
        <f t="shared" si="11"/>
        <v>98.52</v>
      </c>
      <c r="DB6" s="35">
        <f t="shared" si="11"/>
        <v>97.34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9.8000000000000007</v>
      </c>
      <c r="EF6" s="35">
        <f t="shared" ref="EF6:EN6" si="14">IF(EF7="",NA(),EF7)</f>
        <v>9.8000000000000007</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203211</v>
      </c>
      <c r="D7" s="37">
        <v>47</v>
      </c>
      <c r="E7" s="37">
        <v>17</v>
      </c>
      <c r="F7" s="37">
        <v>5</v>
      </c>
      <c r="G7" s="37">
        <v>0</v>
      </c>
      <c r="H7" s="37" t="s">
        <v>99</v>
      </c>
      <c r="I7" s="37" t="s">
        <v>100</v>
      </c>
      <c r="J7" s="37" t="s">
        <v>101</v>
      </c>
      <c r="K7" s="37" t="s">
        <v>102</v>
      </c>
      <c r="L7" s="37" t="s">
        <v>103</v>
      </c>
      <c r="M7" s="37" t="s">
        <v>104</v>
      </c>
      <c r="N7" s="38" t="s">
        <v>105</v>
      </c>
      <c r="O7" s="38" t="s">
        <v>106</v>
      </c>
      <c r="P7" s="38">
        <v>3.11</v>
      </c>
      <c r="Q7" s="38">
        <v>98.11</v>
      </c>
      <c r="R7" s="38">
        <v>2860</v>
      </c>
      <c r="S7" s="38">
        <v>20420</v>
      </c>
      <c r="T7" s="38">
        <v>156.03</v>
      </c>
      <c r="U7" s="38">
        <v>130.87</v>
      </c>
      <c r="V7" s="38">
        <v>638</v>
      </c>
      <c r="W7" s="38">
        <v>0.5</v>
      </c>
      <c r="X7" s="38">
        <v>1276</v>
      </c>
      <c r="Y7" s="38">
        <v>67.989999999999995</v>
      </c>
      <c r="Z7" s="38">
        <v>63.19</v>
      </c>
      <c r="AA7" s="38">
        <v>65.97</v>
      </c>
      <c r="AB7" s="38">
        <v>61.78</v>
      </c>
      <c r="AC7" s="38">
        <v>76.37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25.48</v>
      </c>
      <c r="BR7" s="38">
        <v>32.049999999999997</v>
      </c>
      <c r="BS7" s="38">
        <v>28.06</v>
      </c>
      <c r="BT7" s="38">
        <v>33.409999999999997</v>
      </c>
      <c r="BU7" s="38">
        <v>14.43</v>
      </c>
      <c r="BV7" s="38">
        <v>52.19</v>
      </c>
      <c r="BW7" s="38">
        <v>55.32</v>
      </c>
      <c r="BX7" s="38">
        <v>59.8</v>
      </c>
      <c r="BY7" s="38">
        <v>57.77</v>
      </c>
      <c r="BZ7" s="38">
        <v>57.31</v>
      </c>
      <c r="CA7" s="38">
        <v>59.59</v>
      </c>
      <c r="CB7" s="38">
        <v>604.03</v>
      </c>
      <c r="CC7" s="38">
        <v>481.74</v>
      </c>
      <c r="CD7" s="38">
        <v>565.12</v>
      </c>
      <c r="CE7" s="38">
        <v>483.46</v>
      </c>
      <c r="CF7" s="38">
        <v>1120.53</v>
      </c>
      <c r="CG7" s="38">
        <v>296.14</v>
      </c>
      <c r="CH7" s="38">
        <v>283.17</v>
      </c>
      <c r="CI7" s="38">
        <v>263.76</v>
      </c>
      <c r="CJ7" s="38">
        <v>274.35000000000002</v>
      </c>
      <c r="CK7" s="38">
        <v>273.52</v>
      </c>
      <c r="CL7" s="38">
        <v>257.86</v>
      </c>
      <c r="CM7" s="38">
        <v>42.64</v>
      </c>
      <c r="CN7" s="38">
        <v>47.85</v>
      </c>
      <c r="CO7" s="38">
        <v>46.93</v>
      </c>
      <c r="CP7" s="38">
        <v>47.24</v>
      </c>
      <c r="CQ7" s="38">
        <v>46.93</v>
      </c>
      <c r="CR7" s="38">
        <v>52.31</v>
      </c>
      <c r="CS7" s="38">
        <v>60.65</v>
      </c>
      <c r="CT7" s="38">
        <v>51.75</v>
      </c>
      <c r="CU7" s="38">
        <v>50.68</v>
      </c>
      <c r="CV7" s="38">
        <v>50.14</v>
      </c>
      <c r="CW7" s="38">
        <v>51.3</v>
      </c>
      <c r="CX7" s="38">
        <v>96.81</v>
      </c>
      <c r="CY7" s="38">
        <v>97.56</v>
      </c>
      <c r="CZ7" s="38">
        <v>97.58</v>
      </c>
      <c r="DA7" s="38">
        <v>98.52</v>
      </c>
      <c r="DB7" s="38">
        <v>97.34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9.8000000000000007</v>
      </c>
      <c r="EF7" s="38">
        <v>9.8000000000000007</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2021-01-18T01:15:45Z</cp:lastPrinted>
  <dcterms:created xsi:type="dcterms:W3CDTF">2020-12-04T03:04:08Z</dcterms:created>
  <dcterms:modified xsi:type="dcterms:W3CDTF">2021-01-18T01:30:36Z</dcterms:modified>
  <cp:category/>
</cp:coreProperties>
</file>