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00_上下水道課\上下水道課\水道\水道業務係\★水道業務★\■水道業務■\調査回答\財政照会文書\経営比較分析表\02.1経営分析（元年度決算）\"/>
    </mc:Choice>
  </mc:AlternateContent>
  <workbookProtection workbookAlgorithmName="SHA-512" workbookHashValue="JVokahsHCSS/tfboeIgJTSWtDq26JsmfNOdmS+CMm8GSnpQsZzVdsAP1pNEJwTp4fP/6XgNEldZUk9bgEMW14g==" workbookSaltValue="xraprojq7hijcWHF8WGvcA==" workbookSpinCount="100000" lockStructure="1"/>
  <bookViews>
    <workbookView xWindow="0" yWindow="0" windowWidth="24000" windowHeight="96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<sst xmlns="http://schemas.openxmlformats.org/spreadsheetml/2006/main" count="228" uniqueCount="113">
  <si>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</si>
  <si>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</si>
  <si>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</si>
  <si>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</si>
  <si>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</si>
  <si>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</si>
  <si>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</si>
  <si>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</si>
  <si>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</si>
  <si>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</si>
  <si>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</si>
  <si>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</si>
  <si>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</si>
  <si>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</si>
  <si>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</si>
  <si>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</si>
  <si>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</si>
  <si>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</si>
  <si>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</si>
  <si>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</si>
  <si>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</si>
  <si>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</si>
  <si>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</si>
  <si>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</si>
  <si>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</si>
  <si>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</si>
  <si>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</si>
  <si>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</si>
  <si>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</si>
  <si>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</si>
  <si>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</si>
  <si>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</si>
  <si>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</si>
  <si>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</si>
  <si>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</si>
  <si>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</si>
  <si>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</si>
  <si>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</si>
  <si>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</si>
  <si>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</si>
  <si>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</si>
  <si>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</si>
  <si>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</si>
  <si>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</si>
  <si>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</si>
  <si>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</si>
  <si>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</si>
  <si>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</si>
  <si>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</si>
  <si>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</si>
  <si>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</si>
  <si>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</si>
  <si>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</si>
  <si>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</si>
  <si>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</si>
  <si>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</si>
  <si>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</si>
  <si>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</si>
  <si>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</si>
  <si>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</si>
  <si>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</si>
  <si>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</si>
  <si>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</si>
  <si>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</si>
  <si>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</si>
  <si>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</si>
  <si>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</si>
  <si>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</si>
  <si>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</si>
  <si>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</si>
  <si>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</si>
  <si>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</si>
  <si>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</si>
  <si>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</si>
  <si>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</si>
  <si>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</si>
  <si>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</si>
  <si>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</si>
  <si>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</si>
  <si>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</si>
  <si>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</si>
  <si>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</si>
  <si>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</si>
  <si>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</si>
  <si>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</si>
  <si>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</si>
  <si>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</si>
  <si>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</si>
  <si>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</si>
  <si>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</si>
  <si>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</si>
  <si>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</si>
  <si>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</si>
  <si>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軽井沢町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</si>
  <si>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</si>
  <si>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</si>
  <si>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</si>
  <si>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</si>
  <si>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</si>
  <si>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</si>
  <si>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</si>
  <si>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</si>
  <si>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</si>
  <si>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</si>
  <si>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</si>
  <si>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</si>
  <si>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</si>
  <si>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</si>
  <si>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</si>
  <si>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</si>
  <si>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当町は自然環境に恵まれているため、給水原価を低く保てており、企業債の返済も安定しているため経営の健全性は概ね良好です。
　経営の効率性は、夏季等の特定時期に使用が偏る特異な使用形態となっているため、ピーク時にも対応できる施設規模を保持していることから、施設利用率においては、平均すると低い状況です。また、有収率について、類似団体と比較すると低い状況ですが、漏水調査等を行い老朽管の更新等により年々向上を図っています。</t>
    <phoneticPr fontId="4"/>
  </si>
  <si>
    <t>　老朽管の更新状況においては、企業債の返済及び第10次拡張計画に伴い、配水施設の改良・新設を行っており類似団体の平均値を下回っている状況から、今後は企業債の減少に合わせて施設整備事業及び管路更新事業を主として向上を図る予定です。</t>
    <phoneticPr fontId="4"/>
  </si>
  <si>
    <t>　経営収支は現在良好を保っているため、今後は施設整備事業及び管路更新事業に力を入れ、有収率の更なる向上を図り、現在懸念されている人口減少化社会に備え現在経営戦略及びアセットマネジメント（３－Ｃ）を策定中であることから、料金の適正化による財源と投資のバランスを検討し、今後も安定した運営を目指し努力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</si>
</sst>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0.32</c:v>
                </c:pt>
                <c:pt idx="1">
                  <c:v>0.3</c:v>
                </c:pt>
                <c:pt idx="2">
                  <c:v>0.08</c:v>
                </c:pt>
                <c:pt idx="3">
                  <c:v>0.1</c:v>
                </c:pt>
                <c:pt idx="4">
                  <c:v>0.1</c:v>
                </c:pt>
              </c:numCache>
            </c:numRef>
          </c:val>
          <c:extLst>
            <c:ext xmlns:c16="http://schemas.microsoft.com/office/drawing/2014/chart" uri="{C3380CC4-5D6E-409C-BE32-E72D297353CC}">
              <c16:uniqueId val="{00000000-0B41-4BC4-8405-071A4F8475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0B41-4BC4-8405-071A4F8475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52.1</c:v>
                </c:pt>
                <c:pt idx="1">
                  <c:v>53.01</c:v>
                </c:pt>
                <c:pt idx="2">
                  <c:v>52.82</c:v>
                </c:pt>
                <c:pt idx="3">
                  <c:v>52.73</c:v>
                </c:pt>
                <c:pt idx="4">
                  <c:v>53.86</c:v>
                </c:pt>
              </c:numCache>
            </c:numRef>
          </c:val>
          <c:extLst>
            <c:ext xmlns:c16="http://schemas.microsoft.com/office/drawing/2014/chart" uri="{C3380CC4-5D6E-409C-BE32-E72D297353CC}">
              <c16:uniqueId val="{00000000-E471-4224-9D9D-235495E77E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E471-4224-9D9D-235495E77E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73.31</c:v>
                </c:pt>
                <c:pt idx="1">
                  <c:v>73</c:v>
                </c:pt>
                <c:pt idx="2">
                  <c:v>75.290000000000006</c:v>
                </c:pt>
                <c:pt idx="3">
                  <c:v>76.98</c:v>
                </c:pt>
                <c:pt idx="4">
                  <c:v>74.61</c:v>
                </c:pt>
              </c:numCache>
            </c:numRef>
          </c:val>
          <c:extLst>
            <c:ext xmlns:c16="http://schemas.microsoft.com/office/drawing/2014/chart" uri="{C3380CC4-5D6E-409C-BE32-E72D297353CC}">
              <c16:uniqueId val="{00000000-DD15-4221-BD45-7C9A27EDB4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D15-4221-BD45-7C9A27EDB4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129.21</c:v>
                </c:pt>
                <c:pt idx="1">
                  <c:v>134.99</c:v>
                </c:pt>
                <c:pt idx="2">
                  <c:v>137.05000000000001</c:v>
                </c:pt>
                <c:pt idx="3">
                  <c:v>130.68</c:v>
                </c:pt>
                <c:pt idx="4">
                  <c:v>128.80000000000001</c:v>
                </c:pt>
              </c:numCache>
            </c:numRef>
          </c:val>
          <c:extLst>
            <c:ext xmlns:c16="http://schemas.microsoft.com/office/drawing/2014/chart" uri="{C3380CC4-5D6E-409C-BE32-E72D297353CC}">
              <c16:uniqueId val="{00000000-1D31-41BD-A67A-C73F335D5F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D31-41BD-A67A-C73F335D5F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46.72</c:v>
                </c:pt>
                <c:pt idx="1">
                  <c:v>47.74</c:v>
                </c:pt>
                <c:pt idx="2">
                  <c:v>47.95</c:v>
                </c:pt>
                <c:pt idx="3">
                  <c:v>49.38</c:v>
                </c:pt>
                <c:pt idx="4">
                  <c:v>49.18</c:v>
                </c:pt>
              </c:numCache>
            </c:numRef>
          </c:val>
          <c:extLst>
            <c:ext xmlns:c16="http://schemas.microsoft.com/office/drawing/2014/chart" uri="{C3380CC4-5D6E-409C-BE32-E72D297353CC}">
              <c16:uniqueId val="{00000000-4FE2-4E8F-96CF-0C3C42B2C6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FE2-4E8F-96CF-0C3C42B2C6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9.32</c:v>
                </c:pt>
                <c:pt idx="1">
                  <c:v>8.91</c:v>
                </c:pt>
                <c:pt idx="2">
                  <c:v>8.77</c:v>
                </c:pt>
                <c:pt idx="3">
                  <c:v>8.6199999999999992</c:v>
                </c:pt>
                <c:pt idx="4">
                  <c:v>8.42</c:v>
                </c:pt>
              </c:numCache>
            </c:numRef>
          </c:val>
          <c:extLst>
            <c:ext xmlns:c16="http://schemas.microsoft.com/office/drawing/2014/chart" uri="{C3380CC4-5D6E-409C-BE32-E72D297353CC}">
              <c16:uniqueId val="{00000000-23F4-49A6-AC77-AA9782B4D7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3F4-49A6-AC77-AA9782B4D7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00-41C3-9AC0-61D3D9410E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A800-41C3-9AC0-61D3D9410E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506.88</c:v>
                </c:pt>
                <c:pt idx="1">
                  <c:v>455.13</c:v>
                </c:pt>
                <c:pt idx="2">
                  <c:v>354.43</c:v>
                </c:pt>
                <c:pt idx="3">
                  <c:v>475.93</c:v>
                </c:pt>
                <c:pt idx="4">
                  <c:v>268.41000000000003</c:v>
                </c:pt>
              </c:numCache>
            </c:numRef>
          </c:val>
          <c:extLst>
            <c:ext xmlns:c16="http://schemas.microsoft.com/office/drawing/2014/chart" uri="{C3380CC4-5D6E-409C-BE32-E72D297353CC}">
              <c16:uniqueId val="{00000000-5ACE-482D-895A-3E12973510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5ACE-482D-895A-3E12973510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185.93</c:v>
                </c:pt>
                <c:pt idx="1">
                  <c:v>162.35</c:v>
                </c:pt>
                <c:pt idx="2">
                  <c:v>136.25</c:v>
                </c:pt>
                <c:pt idx="3">
                  <c:v>110.84</c:v>
                </c:pt>
                <c:pt idx="4">
                  <c:v>88.5</c:v>
                </c:pt>
              </c:numCache>
            </c:numRef>
          </c:val>
          <c:extLst>
            <c:ext xmlns:c16="http://schemas.microsoft.com/office/drawing/2014/chart" uri="{C3380CC4-5D6E-409C-BE32-E72D297353CC}">
              <c16:uniqueId val="{00000000-5AE7-4155-9FE1-4161698095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5AE7-4155-9FE1-4161698095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131.47999999999999</c:v>
                </c:pt>
                <c:pt idx="1">
                  <c:v>139.18</c:v>
                </c:pt>
                <c:pt idx="2">
                  <c:v>138.97999999999999</c:v>
                </c:pt>
                <c:pt idx="3">
                  <c:v>132</c:v>
                </c:pt>
                <c:pt idx="4">
                  <c:v>129.66999999999999</c:v>
                </c:pt>
              </c:numCache>
            </c:numRef>
          </c:val>
          <c:extLst>
            <c:ext xmlns:c16="http://schemas.microsoft.com/office/drawing/2014/chart" uri="{C3380CC4-5D6E-409C-BE32-E72D297353CC}">
              <c16:uniqueId val="{00000000-7066-4BF1-806F-15A527B3D9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7066-4BF1-806F-15A527B3D9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129.52000000000001</c:v>
                </c:pt>
                <c:pt idx="1">
                  <c:v>122.54</c:v>
                </c:pt>
                <c:pt idx="2">
                  <c:v>122.72</c:v>
                </c:pt>
                <c:pt idx="3">
                  <c:v>129.71</c:v>
                </c:pt>
                <c:pt idx="4">
                  <c:v>132.30000000000001</c:v>
                </c:pt>
              </c:numCache>
            </c:numRef>
          </c:val>
          <c:extLst>
            <c:ext xmlns:c16="http://schemas.microsoft.com/office/drawing/2014/chart" uri="{C3380CC4-5D6E-409C-BE32-E72D297353CC}">
              <c16:uniqueId val="{00000000-EFF5-4243-B0CF-F841D863E9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EFF5-4243-B0CF-F841D863E9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CD15" sqref="CD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長野県　軽井沢町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20420</v>
      </c>
      <c r="AM8" s="65"/>
      <c r="AN8" s="65"/>
      <c r="AO8" s="65"/>
      <c r="AP8" s="65"/>
      <c r="AQ8" s="65"/>
      <c r="AR8" s="65"/>
      <c r="AS8" s="65"/>
      <c r="AT8" s="61">
        <f>データ!$S$6</f>
        <v>156.03</v>
      </c>
      <c r="AU8" s="62"/>
      <c r="AV8" s="62"/>
      <c r="AW8" s="62"/>
      <c r="AX8" s="62"/>
      <c r="AY8" s="62"/>
      <c r="AZ8" s="62"/>
      <c r="BA8" s="62"/>
      <c r="BB8" s="64">
        <f>データ!$T$6</f>
        <v>130.87</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84.98</v>
      </c>
      <c r="J10" s="62"/>
      <c r="K10" s="62"/>
      <c r="L10" s="62"/>
      <c r="M10" s="62"/>
      <c r="N10" s="62"/>
      <c r="O10" s="63"/>
      <c r="P10" s="64">
        <f>データ!$P$6</f>
        <v>94.01</v>
      </c>
      <c r="Q10" s="64"/>
      <c r="R10" s="64"/>
      <c r="S10" s="64"/>
      <c r="T10" s="64"/>
      <c r="U10" s="64"/>
      <c r="V10" s="64"/>
      <c r="W10" s="65">
        <f>データ!$Q$6</f>
        <v>2299</v>
      </c>
      <c r="X10" s="65"/>
      <c r="Y10" s="65"/>
      <c r="Z10" s="65"/>
      <c r="AA10" s="65"/>
      <c r="AB10" s="65"/>
      <c r="AC10" s="65"/>
      <c r="AD10" s="2"/>
      <c r="AE10" s="2"/>
      <c r="AF10" s="2"/>
      <c r="AG10" s="2"/>
      <c r="AH10" s="4"/>
      <c r="AI10" s="4"/>
      <c r="AJ10" s="4"/>
      <c r="AK10" s="4"/>
      <c r="AL10" s="65">
        <f>データ!$U$6</f>
        <v>19307</v>
      </c>
      <c r="AM10" s="65"/>
      <c r="AN10" s="65"/>
      <c r="AO10" s="65"/>
      <c r="AP10" s="65"/>
      <c r="AQ10" s="65"/>
      <c r="AR10" s="65"/>
      <c r="AS10" s="65"/>
      <c r="AT10" s="61">
        <f>データ!$V$6</f>
        <v>36.47</v>
      </c>
      <c r="AU10" s="62"/>
      <c r="AV10" s="62"/>
      <c r="AW10" s="62"/>
      <c r="AX10" s="62"/>
      <c r="AY10" s="62"/>
      <c r="AZ10" s="62"/>
      <c r="BA10" s="62"/>
      <c r="BB10" s="64">
        <f>データ!$W$6</f>
        <v>529.39</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8rxls8CJEGq32pjqsLMrhc7j+88qvT4ZN++KZW38iZzryFBgZp6eY4oZRZo3J8DdGRw1WEmZS9vpMMr3eL9A==" saltValue="hk9X4LavjIBKGdrHcJJ8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203211</v>
      </c>
      <c r="D6" s="34">
        <f t="shared" si="3"/>
        <v>46</v>
      </c>
      <c r="E6" s="34">
        <f t="shared" si="3"/>
        <v>1</v>
      </c>
      <c r="F6" s="34">
        <f t="shared" si="3"/>
        <v>0</v>
      </c>
      <c r="G6" s="34">
        <f t="shared" si="3"/>
        <v>1</v>
      </c>
      <c r="H6" s="34" t="str">
        <f t="shared" si="3"/>
        <v>長野県　軽井沢町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84.98</v>
      </c>
      <c r="P6" s="35">
        <f t="shared" si="3"/>
        <v>94.01</v>
      </c>
      <c r="Q6" s="35">
        <f t="shared" si="3"/>
        <v>2299</v>
      </c>
      <c r="R6" s="35">
        <f t="shared" si="3"/>
        <v>20420</v>
      </c>
      <c r="S6" s="35">
        <f t="shared" si="3"/>
        <v>156.03</v>
      </c>
      <c r="T6" s="35">
        <f t="shared" si="3"/>
        <v>130.87</v>
      </c>
      <c r="U6" s="35">
        <f t="shared" si="3"/>
        <v>19307</v>
      </c>
      <c r="V6" s="35">
        <f t="shared" si="3"/>
        <v>36.47</v>
      </c>
      <c r="W6" s="35">
        <f t="shared" si="3"/>
        <v>529.39</v>
      </c>
      <c r="X6" s="36">
        <f>IF(X7="",NA(),X7)</f>
        <v>129.21</v>
      </c>
      <c r="Y6" s="36">
        <f t="shared" ref="Y6:AG6" si="4">IF(Y7="",NA(),Y7)</f>
        <v>134.99</v>
      </c>
      <c r="Z6" s="36">
        <f t="shared" si="4"/>
        <v>137.05000000000001</v>
      </c>
      <c r="AA6" s="36">
        <f t="shared" si="4"/>
        <v>130.68</v>
      </c>
      <c r="AB6" s="36">
        <f t="shared" si="4"/>
        <v>128.80000000000001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506.88</v>
      </c>
      <c r="AU6" s="36">
        <f t="shared" ref="AU6:BC6" si="6">IF(AU7="",NA(),AU7)</f>
        <v>455.13</v>
      </c>
      <c r="AV6" s="36">
        <f t="shared" si="6"/>
        <v>354.43</v>
      </c>
      <c r="AW6" s="36">
        <f t="shared" si="6"/>
        <v>475.93</v>
      </c>
      <c r="AX6" s="36">
        <f t="shared" si="6"/>
        <v>268.41000000000003</v>
      </c>
      <c r="AY6" s="36">
        <f t="shared" si="6"/>
        <v>391.54</v>
      </c>
      <c r="AZ6" s="36">
        <f t="shared" si="6"/>
        <v>384.34</v>
      </c>
      <c r="BA6" s="36">
        <f t="shared" si="6"/>
        <v>359.47</v>
      </c>
      <c r="BB6" s="36">
        <f t="shared" si="6"/>
        <v>369.69</v>
      </c>
      <c r="BC6" s="36">
        <f t="shared" si="6"/>
        <v>379.08</v>
      </c>
      <c r="BD6" s="35" t="str">
        <f>IF(BD7="","",IF(BD7="-","【-】","【"&amp;SUBSTITUTE(TEXT(BD7,"#,##0.00"),"-","△")&amp;"】"))</f>
        <v>【264.97】</v>
      </c>
      <c r="BE6" s="36">
        <f>IF(BE7="",NA(),BE7)</f>
        <v>185.93</v>
      </c>
      <c r="BF6" s="36">
        <f t="shared" ref="BF6:BN6" si="7">IF(BF7="",NA(),BF7)</f>
        <v>162.35</v>
      </c>
      <c r="BG6" s="36">
        <f t="shared" si="7"/>
        <v>136.25</v>
      </c>
      <c r="BH6" s="36">
        <f t="shared" si="7"/>
        <v>110.84</v>
      </c>
      <c r="BI6" s="36">
        <f t="shared" si="7"/>
        <v>88.5</v>
      </c>
      <c r="BJ6" s="36">
        <f t="shared" si="7"/>
        <v>386.97</v>
      </c>
      <c r="BK6" s="36">
        <f t="shared" si="7"/>
        <v>380.58</v>
      </c>
      <c r="BL6" s="36">
        <f t="shared" si="7"/>
        <v>401.79</v>
      </c>
      <c r="BM6" s="36">
        <f t="shared" si="7"/>
        <v>402.99</v>
      </c>
      <c r="BN6" s="36">
        <f t="shared" si="7"/>
        <v>398.98</v>
      </c>
      <c r="BO6" s="35" t="str">
        <f>IF(BO7="","",IF(BO7="-","【-】","【"&amp;SUBSTITUTE(TEXT(BO7,"#,##0.00"),"-","△")&amp;"】"))</f>
        <v>【266.61】</v>
      </c>
      <c r="BP6" s="36">
        <f>IF(BP7="",NA(),BP7)</f>
        <v>131.47999999999999</v>
      </c>
      <c r="BQ6" s="36">
        <f t="shared" ref="BQ6:BY6" si="8">IF(BQ7="",NA(),BQ7)</f>
        <v>139.18</v>
      </c>
      <c r="BR6" s="36">
        <f t="shared" si="8"/>
        <v>138.97999999999999</v>
      </c>
      <c r="BS6" s="36">
        <f t="shared" si="8"/>
        <v>132</v>
      </c>
      <c r="BT6" s="36">
        <f t="shared" si="8"/>
        <v>129.66999999999999</v>
      </c>
      <c r="BU6" s="36">
        <f t="shared" si="8"/>
        <v>101.72</v>
      </c>
      <c r="BV6" s="36">
        <f t="shared" si="8"/>
        <v>102.38</v>
      </c>
      <c r="BW6" s="36">
        <f t="shared" si="8"/>
        <v>100.12</v>
      </c>
      <c r="BX6" s="36">
        <f t="shared" si="8"/>
        <v>98.66</v>
      </c>
      <c r="BY6" s="36">
        <f t="shared" si="8"/>
        <v>98.64</v>
      </c>
      <c r="BZ6" s="35" t="str">
        <f>IF(BZ7="","",IF(BZ7="-","【-】","【"&amp;SUBSTITUTE(TEXT(BZ7,"#,##0.00"),"-","△")&amp;"】"))</f>
        <v>【103.24】</v>
      </c>
      <c r="CA6" s="36">
        <f>IF(CA7="",NA(),CA7)</f>
        <v>129.52000000000001</v>
      </c>
      <c r="CB6" s="36">
        <f t="shared" ref="CB6:CJ6" si="9">IF(CB7="",NA(),CB7)</f>
        <v>122.54</v>
      </c>
      <c r="CC6" s="36">
        <f t="shared" si="9"/>
        <v>122.72</v>
      </c>
      <c r="CD6" s="36">
        <f t="shared" si="9"/>
        <v>129.71</v>
      </c>
      <c r="CE6" s="36">
        <f t="shared" si="9"/>
        <v>132.30000000000001</v>
      </c>
      <c r="CF6" s="36">
        <f t="shared" si="9"/>
        <v>168.2</v>
      </c>
      <c r="CG6" s="36">
        <f t="shared" si="9"/>
        <v>168.67</v>
      </c>
      <c r="CH6" s="36">
        <f t="shared" si="9"/>
        <v>174.97</v>
      </c>
      <c r="CI6" s="36">
        <f t="shared" si="9"/>
        <v>178.59</v>
      </c>
      <c r="CJ6" s="36">
        <f t="shared" si="9"/>
        <v>178.92</v>
      </c>
      <c r="CK6" s="35" t="str">
        <f>IF(CK7="","",IF(CK7="-","【-】","【"&amp;SUBSTITUTE(TEXT(CK7,"#,##0.00"),"-","△")&amp;"】"))</f>
        <v>【168.38】</v>
      </c>
      <c r="CL6" s="36">
        <f>IF(CL7="",NA(),CL7)</f>
        <v>52.1</v>
      </c>
      <c r="CM6" s="36">
        <f t="shared" ref="CM6:CU6" si="10">IF(CM7="",NA(),CM7)</f>
        <v>53.01</v>
      </c>
      <c r="CN6" s="36">
        <f t="shared" si="10"/>
        <v>52.82</v>
      </c>
      <c r="CO6" s="36">
        <f t="shared" si="10"/>
        <v>52.73</v>
      </c>
      <c r="CP6" s="36">
        <f t="shared" si="10"/>
        <v>53.86</v>
      </c>
      <c r="CQ6" s="36">
        <f t="shared" si="10"/>
        <v>54.77</v>
      </c>
      <c r="CR6" s="36">
        <f t="shared" si="10"/>
        <v>54.92</v>
      </c>
      <c r="CS6" s="36">
        <f t="shared" si="10"/>
        <v>55.63</v>
      </c>
      <c r="CT6" s="36">
        <f t="shared" si="10"/>
        <v>55.03</v>
      </c>
      <c r="CU6" s="36">
        <f t="shared" si="10"/>
        <v>55.14</v>
      </c>
      <c r="CV6" s="35" t="str">
        <f>IF(CV7="","",IF(CV7="-","【-】","【"&amp;SUBSTITUTE(TEXT(CV7,"#,##0.00"),"-","△")&amp;"】"))</f>
        <v>【60.00】</v>
      </c>
      <c r="CW6" s="36">
        <f>IF(CW7="",NA(),CW7)</f>
        <v>73.31</v>
      </c>
      <c r="CX6" s="36">
        <f t="shared" ref="CX6:DF6" si="11">IF(CX7="",NA(),CX7)</f>
        <v>73</v>
      </c>
      <c r="CY6" s="36">
        <f t="shared" si="11"/>
        <v>75.290000000000006</v>
      </c>
      <c r="CZ6" s="36">
        <f t="shared" si="11"/>
        <v>76.98</v>
      </c>
      <c r="DA6" s="36">
        <f t="shared" si="11"/>
        <v>74.61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46.72</v>
      </c>
      <c r="DI6" s="36">
        <f t="shared" ref="DI6:DQ6" si="12">IF(DI7="",NA(),DI7)</f>
        <v>47.74</v>
      </c>
      <c r="DJ6" s="36">
        <f t="shared" si="12"/>
        <v>47.95</v>
      </c>
      <c r="DK6" s="36">
        <f t="shared" si="12"/>
        <v>49.38</v>
      </c>
      <c r="DL6" s="36">
        <f t="shared" si="12"/>
        <v>49.18</v>
      </c>
      <c r="DM6" s="36">
        <f t="shared" si="12"/>
        <v>47.46</v>
      </c>
      <c r="DN6" s="36">
        <f t="shared" si="12"/>
        <v>48.49</v>
      </c>
      <c r="DO6" s="36">
        <f t="shared" si="12"/>
        <v>48.05</v>
      </c>
      <c r="DP6" s="36">
        <f t="shared" si="12"/>
        <v>48.87</v>
      </c>
      <c r="DQ6" s="36">
        <f t="shared" si="12"/>
        <v>49.92</v>
      </c>
      <c r="DR6" s="35" t="str">
        <f>IF(DR7="","",IF(DR7="-","【-】","【"&amp;SUBSTITUTE(TEXT(DR7,"#,##0.00"),"-","△")&amp;"】"))</f>
        <v>【49.59】</v>
      </c>
      <c r="DS6" s="36">
        <f>IF(DS7="",NA(),DS7)</f>
        <v>9.32</v>
      </c>
      <c r="DT6" s="36">
        <f t="shared" ref="DT6:EB6" si="13">IF(DT7="",NA(),DT7)</f>
        <v>8.91</v>
      </c>
      <c r="DU6" s="36">
        <f t="shared" si="13"/>
        <v>8.77</v>
      </c>
      <c r="DV6" s="36">
        <f t="shared" si="13"/>
        <v>8.6199999999999992</v>
      </c>
      <c r="DW6" s="36">
        <f t="shared" si="13"/>
        <v>8.42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0.32</v>
      </c>
      <c r="EE6" s="36">
        <f t="shared" ref="EE6:EM6" si="14">IF(EE7="",NA(),EE7)</f>
        <v>0.3</v>
      </c>
      <c r="EF6" s="36">
        <f t="shared" si="14"/>
        <v>0.08</v>
      </c>
      <c r="EG6" s="36">
        <f t="shared" si="14"/>
        <v>0.1</v>
      </c>
      <c r="EH6" s="36">
        <f t="shared" si="14"/>
        <v>0.1</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203211</v>
      </c>
      <c r="D7" s="38">
        <v>46</v>
      </c>
      <c r="E7" s="38">
        <v>1</v>
      </c>
      <c r="F7" s="38">
        <v>0</v>
      </c>
      <c r="G7" s="38">
        <v>1</v>
      </c>
      <c r="H7" s="38" t="s">
        <v>93</v>
      </c>
      <c r="I7" s="38" t="s">
        <v>94</v>
      </c>
      <c r="J7" s="38" t="s">
        <v>95</v>
      </c>
      <c r="K7" s="38" t="s">
        <v>96</v>
      </c>
      <c r="L7" s="38" t="s">
        <v>97</v>
      </c>
      <c r="M7" s="38" t="s">
        <v>98</v>
      </c>
      <c r="N7" s="39" t="s">
        <v>99</v>
      </c>
      <c r="O7" s="39">
        <v>84.98</v>
      </c>
      <c r="P7" s="39">
        <v>94.01</v>
      </c>
      <c r="Q7" s="39">
        <v>2299</v>
      </c>
      <c r="R7" s="39">
        <v>20420</v>
      </c>
      <c r="S7" s="39">
        <v>156.03</v>
      </c>
      <c r="T7" s="39">
        <v>130.87</v>
      </c>
      <c r="U7" s="39">
        <v>19307</v>
      </c>
      <c r="V7" s="39">
        <v>36.47</v>
      </c>
      <c r="W7" s="39">
        <v>529.39</v>
      </c>
      <c r="X7" s="39">
        <v>129.21</v>
      </c>
      <c r="Y7" s="39">
        <v>134.99</v>
      </c>
      <c r="Z7" s="39">
        <v>137.05000000000001</v>
      </c>
      <c r="AA7" s="39">
        <v>130.68</v>
      </c>
      <c r="AB7" s="39">
        <v>128.80000000000001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506.88</v>
      </c>
      <c r="AU7" s="39">
        <v>455.13</v>
      </c>
      <c r="AV7" s="39">
        <v>354.43</v>
      </c>
      <c r="AW7" s="39">
        <v>475.93</v>
      </c>
      <c r="AX7" s="39">
        <v>268.41000000000003</v>
      </c>
      <c r="AY7" s="39">
        <v>391.54</v>
      </c>
      <c r="AZ7" s="39">
        <v>384.34</v>
      </c>
      <c r="BA7" s="39">
        <v>359.47</v>
      </c>
      <c r="BB7" s="39">
        <v>369.69</v>
      </c>
      <c r="BC7" s="39">
        <v>379.08</v>
      </c>
      <c r="BD7" s="39">
        <v>264.97000000000003</v>
      </c>
      <c r="BE7" s="39">
        <v>185.93</v>
      </c>
      <c r="BF7" s="39">
        <v>162.35</v>
      </c>
      <c r="BG7" s="39">
        <v>136.25</v>
      </c>
      <c r="BH7" s="39">
        <v>110.84</v>
      </c>
      <c r="BI7" s="39">
        <v>88.5</v>
      </c>
      <c r="BJ7" s="39">
        <v>386.97</v>
      </c>
      <c r="BK7" s="39">
        <v>380.58</v>
      </c>
      <c r="BL7" s="39">
        <v>401.79</v>
      </c>
      <c r="BM7" s="39">
        <v>402.99</v>
      </c>
      <c r="BN7" s="39">
        <v>398.98</v>
      </c>
      <c r="BO7" s="39">
        <v>266.61</v>
      </c>
      <c r="BP7" s="39">
        <v>131.47999999999999</v>
      </c>
      <c r="BQ7" s="39">
        <v>139.18</v>
      </c>
      <c r="BR7" s="39">
        <v>138.97999999999999</v>
      </c>
      <c r="BS7" s="39">
        <v>132</v>
      </c>
      <c r="BT7" s="39">
        <v>129.66999999999999</v>
      </c>
      <c r="BU7" s="39">
        <v>101.72</v>
      </c>
      <c r="BV7" s="39">
        <v>102.38</v>
      </c>
      <c r="BW7" s="39">
        <v>100.12</v>
      </c>
      <c r="BX7" s="39">
        <v>98.66</v>
      </c>
      <c r="BY7" s="39">
        <v>98.64</v>
      </c>
      <c r="BZ7" s="39">
        <v>103.24</v>
      </c>
      <c r="CA7" s="39">
        <v>129.52000000000001</v>
      </c>
      <c r="CB7" s="39">
        <v>122.54</v>
      </c>
      <c r="CC7" s="39">
        <v>122.72</v>
      </c>
      <c r="CD7" s="39">
        <v>129.71</v>
      </c>
      <c r="CE7" s="39">
        <v>132.30000000000001</v>
      </c>
      <c r="CF7" s="39">
        <v>168.2</v>
      </c>
      <c r="CG7" s="39">
        <v>168.67</v>
      </c>
      <c r="CH7" s="39">
        <v>174.97</v>
      </c>
      <c r="CI7" s="39">
        <v>178.59</v>
      </c>
      <c r="CJ7" s="39">
        <v>178.92</v>
      </c>
      <c r="CK7" s="39">
        <v>168.38</v>
      </c>
      <c r="CL7" s="39">
        <v>52.1</v>
      </c>
      <c r="CM7" s="39">
        <v>53.01</v>
      </c>
      <c r="CN7" s="39">
        <v>52.82</v>
      </c>
      <c r="CO7" s="39">
        <v>52.73</v>
      </c>
      <c r="CP7" s="39">
        <v>53.86</v>
      </c>
      <c r="CQ7" s="39">
        <v>54.77</v>
      </c>
      <c r="CR7" s="39">
        <v>54.92</v>
      </c>
      <c r="CS7" s="39">
        <v>55.63</v>
      </c>
      <c r="CT7" s="39">
        <v>55.03</v>
      </c>
      <c r="CU7" s="39">
        <v>55.14</v>
      </c>
      <c r="CV7" s="39">
        <v>60</v>
      </c>
      <c r="CW7" s="39">
        <v>73.31</v>
      </c>
      <c r="CX7" s="39">
        <v>73</v>
      </c>
      <c r="CY7" s="39">
        <v>75.290000000000006</v>
      </c>
      <c r="CZ7" s="39">
        <v>76.98</v>
      </c>
      <c r="DA7" s="39">
        <v>74.61</v>
      </c>
      <c r="DB7" s="39">
        <v>82.89</v>
      </c>
      <c r="DC7" s="39">
        <v>82.66</v>
      </c>
      <c r="DD7" s="39">
        <v>82.04</v>
      </c>
      <c r="DE7" s="39">
        <v>81.900000000000006</v>
      </c>
      <c r="DF7" s="39">
        <v>81.39</v>
      </c>
      <c r="DG7" s="39">
        <v>89.8</v>
      </c>
      <c r="DH7" s="39">
        <v>46.72</v>
      </c>
      <c r="DI7" s="39">
        <v>47.74</v>
      </c>
      <c r="DJ7" s="39">
        <v>47.95</v>
      </c>
      <c r="DK7" s="39">
        <v>49.38</v>
      </c>
      <c r="DL7" s="39">
        <v>49.18</v>
      </c>
      <c r="DM7" s="39">
        <v>47.46</v>
      </c>
      <c r="DN7" s="39">
        <v>48.49</v>
      </c>
      <c r="DO7" s="39">
        <v>48.05</v>
      </c>
      <c r="DP7" s="39">
        <v>48.87</v>
      </c>
      <c r="DQ7" s="39">
        <v>49.92</v>
      </c>
      <c r="DR7" s="39">
        <v>49.59</v>
      </c>
      <c r="DS7" s="39">
        <v>9.32</v>
      </c>
      <c r="DT7" s="39">
        <v>8.91</v>
      </c>
      <c r="DU7" s="39">
        <v>8.77</v>
      </c>
      <c r="DV7" s="39">
        <v>8.6199999999999992</v>
      </c>
      <c r="DW7" s="39">
        <v>8.42</v>
      </c>
      <c r="DX7" s="39">
        <v>9.7100000000000009</v>
      </c>
      <c r="DY7" s="39">
        <v>12.79</v>
      </c>
      <c r="DZ7" s="39">
        <v>13.39</v>
      </c>
      <c r="EA7" s="39">
        <v>14.85</v>
      </c>
      <c r="EB7" s="39">
        <v>16.88</v>
      </c>
      <c r="EC7" s="39">
        <v>19.440000000000001</v>
      </c>
      <c r="ED7" s="39">
        <v>0.32</v>
      </c>
      <c r="EE7" s="39">
        <v>0.3</v>
      </c>
      <c r="EF7" s="39">
        <v>0.08</v>
      </c>
      <c r="EG7" s="39">
        <v>0.1</v>
      </c>
      <c r="EH7" s="39">
        <v>0.1</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2021-01-18T00:15:35Z</cp:lastPrinted>
  <dcterms:created xsi:type="dcterms:W3CDTF">2020-12-04T02:08:31Z</dcterms:created>
  <dcterms:modified xsi:type="dcterms:W3CDTF">2021-01-19T05:52:58Z</dcterms:modified>
  <cp:category/>
</cp:coreProperties>
</file>